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ний менеджмент\DOBRE_Станіславська_ОТГ\Співробітництво\Робоча група з МЕР\Проект плана\Проект Плану на сесію\"/>
    </mc:Choice>
  </mc:AlternateContent>
  <bookViews>
    <workbookView xWindow="-120" yWindow="-120" windowWidth="20730" windowHeight="11160" firstSheet="1" activeTab="1"/>
  </bookViews>
  <sheets>
    <sheet name="Образец_Бюджета" sheetId="1" state="hidden" r:id="rId1"/>
    <sheet name="At1" sheetId="5" r:id="rId2"/>
    <sheet name="ListOfCC's" sheetId="4" state="hidden" r:id="rId3"/>
  </sheets>
  <definedNames>
    <definedName name="CC_ukr">'ListOfCC''s'!$C$2:$C$51</definedName>
    <definedName name="Cohorts">'ListOfCC''s'!$F$1</definedName>
    <definedName name="OLE_LINK1" localSheetId="1">'At1'!#REF!</definedName>
    <definedName name="OLE_LINK1" localSheetId="0">Образец_Бюджета!#REF!</definedName>
    <definedName name="_xlnm.Print_Titles" localSheetId="1">'At1'!$3:$4</definedName>
    <definedName name="_xlnm.Print_Titles" localSheetId="0">Образец_Бюджета!$2:$3</definedName>
    <definedName name="Когорта">#REF!</definedName>
    <definedName name="_xlnm.Print_Area" localSheetId="1">'At1'!$A$3:$H$33</definedName>
    <definedName name="_xlnm.Print_Area" localSheetId="0">Образец_Бюджета!$A$1:$K$98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5" l="1"/>
  <c r="F15" i="5"/>
  <c r="G15" i="5" s="1"/>
  <c r="F16" i="5"/>
  <c r="G16" i="5" s="1"/>
  <c r="F17" i="5"/>
  <c r="G17" i="5" s="1"/>
  <c r="F18" i="5"/>
  <c r="G19" i="5" l="1"/>
  <c r="G18" i="5"/>
  <c r="H27" i="5"/>
  <c r="F27" i="5"/>
  <c r="F26" i="5"/>
  <c r="H26" i="5" s="1"/>
  <c r="F14" i="5" l="1"/>
  <c r="G14" i="5" l="1"/>
  <c r="G20" i="5" s="1"/>
  <c r="F20" i="5"/>
  <c r="F23" i="5"/>
  <c r="H23" i="5" s="1"/>
  <c r="F24" i="5"/>
  <c r="H24" i="5" s="1"/>
  <c r="F25" i="5"/>
  <c r="H25" i="5" s="1"/>
  <c r="F28" i="5" l="1"/>
  <c r="H28" i="5" s="1"/>
  <c r="F30" i="5"/>
  <c r="H30" i="5" s="1"/>
  <c r="F29" i="5"/>
  <c r="H29" i="5" s="1"/>
  <c r="F7" i="5"/>
  <c r="G7" i="5" s="1"/>
  <c r="F6" i="5"/>
  <c r="F8" i="5"/>
  <c r="G8" i="5" s="1"/>
  <c r="H3" i="1"/>
  <c r="F5" i="1"/>
  <c r="H5" i="1"/>
  <c r="F6" i="1"/>
  <c r="H6" i="1"/>
  <c r="F7" i="1"/>
  <c r="F19" i="1" s="1"/>
  <c r="H7" i="1"/>
  <c r="F8" i="1"/>
  <c r="H8" i="1" s="1"/>
  <c r="F9" i="1"/>
  <c r="H9" i="1"/>
  <c r="F10" i="1"/>
  <c r="H10" i="1"/>
  <c r="F11" i="1"/>
  <c r="H11" i="1"/>
  <c r="F12" i="1"/>
  <c r="H12" i="1" s="1"/>
  <c r="F13" i="1"/>
  <c r="H13" i="1"/>
  <c r="F14" i="1"/>
  <c r="H14" i="1"/>
  <c r="F15" i="1"/>
  <c r="H15" i="1"/>
  <c r="F16" i="1"/>
  <c r="H16" i="1" s="1"/>
  <c r="F17" i="1"/>
  <c r="H17" i="1"/>
  <c r="F18" i="1"/>
  <c r="H18" i="1"/>
  <c r="G19" i="1"/>
  <c r="I19" i="1"/>
  <c r="J19" i="1"/>
  <c r="F21" i="1"/>
  <c r="H21" i="1" s="1"/>
  <c r="H41" i="1" s="1"/>
  <c r="F22" i="1"/>
  <c r="H22" i="1"/>
  <c r="F23" i="1"/>
  <c r="H23" i="1"/>
  <c r="F24" i="1"/>
  <c r="F41" i="1" s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G41" i="1"/>
  <c r="I41" i="1"/>
  <c r="J41" i="1"/>
  <c r="F43" i="1"/>
  <c r="G43" i="1"/>
  <c r="H43" i="1"/>
  <c r="F44" i="1"/>
  <c r="G44" i="1" s="1"/>
  <c r="F45" i="1"/>
  <c r="G45" i="1" s="1"/>
  <c r="F46" i="1"/>
  <c r="G46" i="1"/>
  <c r="F47" i="1"/>
  <c r="G47" i="1"/>
  <c r="H47" i="1"/>
  <c r="F48" i="1"/>
  <c r="G48" i="1" s="1"/>
  <c r="F49" i="1"/>
  <c r="F50" i="1"/>
  <c r="G50" i="1"/>
  <c r="H50" i="1"/>
  <c r="F51" i="1"/>
  <c r="H51" i="1" s="1"/>
  <c r="G51" i="1"/>
  <c r="F52" i="1"/>
  <c r="H52" i="1"/>
  <c r="F53" i="1"/>
  <c r="H53" i="1"/>
  <c r="F54" i="1"/>
  <c r="H54" i="1"/>
  <c r="F55" i="1"/>
  <c r="H55" i="1" s="1"/>
  <c r="F56" i="1"/>
  <c r="H56" i="1"/>
  <c r="F57" i="1"/>
  <c r="H57" i="1"/>
  <c r="F58" i="1"/>
  <c r="H58" i="1"/>
  <c r="F59" i="1"/>
  <c r="H59" i="1" s="1"/>
  <c r="F60" i="1"/>
  <c r="H60" i="1"/>
  <c r="F61" i="1"/>
  <c r="H61" i="1"/>
  <c r="F62" i="1"/>
  <c r="H62" i="1"/>
  <c r="F63" i="1"/>
  <c r="H63" i="1" s="1"/>
  <c r="F64" i="1"/>
  <c r="H64" i="1"/>
  <c r="I65" i="1"/>
  <c r="I93" i="1"/>
  <c r="I95" i="1"/>
  <c r="J65" i="1"/>
  <c r="J93" i="1"/>
  <c r="F67" i="1"/>
  <c r="G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 s="1"/>
  <c r="F73" i="1"/>
  <c r="G73" i="1" s="1"/>
  <c r="F74" i="1"/>
  <c r="G74" i="1"/>
  <c r="H74" i="1"/>
  <c r="F75" i="1"/>
  <c r="G75" i="1"/>
  <c r="F76" i="1"/>
  <c r="G76" i="1" s="1"/>
  <c r="F77" i="1"/>
  <c r="G77" i="1"/>
  <c r="H77" i="1"/>
  <c r="F78" i="1"/>
  <c r="G78" i="1"/>
  <c r="H78" i="1"/>
  <c r="F79" i="1"/>
  <c r="G79" i="1" s="1"/>
  <c r="H79" i="1" s="1"/>
  <c r="E80" i="1"/>
  <c r="F80" i="1"/>
  <c r="E81" i="1"/>
  <c r="F81" i="1"/>
  <c r="G81" i="1"/>
  <c r="H81" i="1"/>
  <c r="H46" i="1"/>
  <c r="J95" i="1"/>
  <c r="H67" i="1"/>
  <c r="H75" i="1"/>
  <c r="G80" i="1"/>
  <c r="H80" i="1" s="1"/>
  <c r="G49" i="1"/>
  <c r="H49" i="1"/>
  <c r="H19" i="1" l="1"/>
  <c r="G93" i="1"/>
  <c r="G65" i="1"/>
  <c r="G95" i="1" s="1"/>
  <c r="H65" i="1"/>
  <c r="H44" i="1"/>
  <c r="G6" i="5"/>
  <c r="G12" i="5" s="1"/>
  <c r="G32" i="5" s="1"/>
  <c r="F12" i="5"/>
  <c r="F65" i="1"/>
  <c r="F95" i="1" s="1"/>
  <c r="F93" i="1"/>
  <c r="F31" i="5"/>
  <c r="H72" i="1"/>
  <c r="H93" i="1" s="1"/>
  <c r="H76" i="1"/>
  <c r="H73" i="1"/>
  <c r="H48" i="1"/>
  <c r="H45" i="1"/>
  <c r="H31" i="5"/>
  <c r="H32" i="5" s="1"/>
  <c r="F32" i="5" l="1"/>
  <c r="F33" i="5" s="1"/>
  <c r="I96" i="1"/>
  <c r="F97" i="1"/>
  <c r="J96" i="1"/>
  <c r="G97" i="1"/>
  <c r="G96" i="1"/>
  <c r="H95" i="1"/>
  <c r="G33" i="5" l="1"/>
  <c r="H33" i="5"/>
  <c r="H96" i="1"/>
  <c r="H97" i="1"/>
</calcChain>
</file>

<file path=xl/sharedStrings.xml><?xml version="1.0" encoding="utf-8"?>
<sst xmlns="http://schemas.openxmlformats.org/spreadsheetml/2006/main" count="411" uniqueCount="260">
  <si>
    <t>№ п/п</t>
  </si>
  <si>
    <t>Найменування  робіт  і  витрат згідно кошторису та визначеного Програмою DOBRE переліку обладнання</t>
  </si>
  <si>
    <t>Одиниця виміру</t>
  </si>
  <si>
    <t>К-ть</t>
  </si>
  <si>
    <t>Вартість одиниці, грн.</t>
  </si>
  <si>
    <t xml:space="preserve">Загальна вартість, грн. </t>
  </si>
  <si>
    <t>Внески ПАРТЕРІВ,  грн.</t>
  </si>
  <si>
    <t>Номер траншу коштів ПРООН</t>
  </si>
  <si>
    <t>Програма DOBRE</t>
  </si>
  <si>
    <t>Приватний сектор</t>
  </si>
  <si>
    <t>Інші</t>
  </si>
  <si>
    <r>
      <t xml:space="preserve">Роздiл 1. ДЕМОНТАЖНІ РОБОТИ </t>
    </r>
    <r>
      <rPr>
        <sz val="12"/>
        <rFont val="Times New Roman"/>
        <family val="1"/>
      </rPr>
      <t>(згідно кошторису)</t>
    </r>
  </si>
  <si>
    <t>Демонтаж перегородок (приклад назви статі)</t>
  </si>
  <si>
    <t>м2</t>
  </si>
  <si>
    <t>Демонтаж внутрішніх стін</t>
  </si>
  <si>
    <t>м3</t>
  </si>
  <si>
    <t>Демонтаж  дверних блоків</t>
  </si>
  <si>
    <t>шт.</t>
  </si>
  <si>
    <t>Демонтаж конструктивних елементів підлоги</t>
  </si>
  <si>
    <t>Демонтаж сантехнічного обладнання(світильники, розетки, виключателі, Інше обладнання)</t>
  </si>
  <si>
    <t>Демонтаж електротехнічного обладнання(світильники, розетки, виключателі, Інше обладнання)</t>
  </si>
  <si>
    <t>Разом по розділу 1</t>
  </si>
  <si>
    <r>
      <t xml:space="preserve"> Роздiл 2.  ЗАГАЛЬНОБУДІВЕЛЬНІ  РОБОТИ                                            </t>
    </r>
    <r>
      <rPr>
        <sz val="12"/>
        <rFont val="Times New Roman"/>
        <family val="1"/>
      </rPr>
      <t>(згідно кошторису)</t>
    </r>
  </si>
  <si>
    <t>Влаштування підтримуючої З/Б арки</t>
  </si>
  <si>
    <t>Влаштування підвісної двохрівневої стелі(весь комплекс робіт)</t>
  </si>
  <si>
    <t>Влаштування підлоги з керамогранітної плитки(весь комплекс робіт)</t>
  </si>
  <si>
    <t>Оздоблення стін, стелі та інших конструктивних елементів всередині приміщення залу з влаштуваннням металічного каркасу(весь комплекс робіт)</t>
  </si>
  <si>
    <t>Монтаж електрообладнання та освітлювальних приладів</t>
  </si>
  <si>
    <t>Монтаж слабострумного обладнання та комп’ютерної техніки</t>
  </si>
  <si>
    <t>Встановлення дверних  блоків</t>
  </si>
  <si>
    <t>Разом по розділу 2</t>
  </si>
  <si>
    <t>Роздiл 3. БУДІВЕЛЬНІ МАТЕРІАЛИ ТА ОБЛАДНАННЯ                           (згідно кошторису)</t>
  </si>
  <si>
    <t>Залізобетонна арка</t>
  </si>
  <si>
    <t>Металічний каркас, гіпсокартон, матеріал для кріплення та</t>
  </si>
  <si>
    <t>Основа для підлоги (підстилаючий та вирівнюючий бетонні шари)</t>
  </si>
  <si>
    <t>Підлога з керамогранітної плитки</t>
  </si>
  <si>
    <t>Дверні блоки</t>
  </si>
  <si>
    <t>Електротехнічне обладнання (розетки, щиток)</t>
  </si>
  <si>
    <t>Світильники</t>
  </si>
  <si>
    <t>Слабострумне обладнання (розетки для компютерів)</t>
  </si>
  <si>
    <t>Люстра</t>
  </si>
  <si>
    <t>шт</t>
  </si>
  <si>
    <t xml:space="preserve">Розхідні матеріали 3%  </t>
  </si>
  <si>
    <t>Непередбачені витрати 4%</t>
  </si>
  <si>
    <t>Візуальне представлення Програма DOBRE (таблиця)</t>
  </si>
  <si>
    <t>Разом по розділу 3</t>
  </si>
  <si>
    <t>Розділ 4.Обладнання яке закуповує Програма DOBRE</t>
  </si>
  <si>
    <r>
      <rPr>
        <b/>
        <u/>
        <sz val="14"/>
        <color indexed="8"/>
        <rFont val="Times New Roman"/>
        <family val="1"/>
      </rPr>
      <t>Laptop</t>
    </r>
    <r>
      <rPr>
        <sz val="10"/>
        <color indexed="8"/>
        <rFont val="Times New Roman"/>
        <family val="1"/>
        <charset val="204"/>
      </rPr>
      <t xml:space="preserve">  (Экран 15.6" (1920x1080) Full HD, матовый / Intel Core i5-7200U (2.5 - 3.1 ГГц) / RAM 8 ГБ / SSD 256 ГБ / Intel HD Graphics 620 / без ОД / LAN / Wi-Fi / Bluetooth / веб-камера / )</t>
    </r>
  </si>
  <si>
    <t>1 транш ПРООН</t>
  </si>
  <si>
    <r>
      <rPr>
        <b/>
        <u/>
        <sz val="12"/>
        <color indexed="8"/>
        <rFont val="Times New Roman"/>
        <family val="1"/>
      </rPr>
      <t xml:space="preserve">Software </t>
    </r>
    <r>
      <rPr>
        <sz val="10"/>
        <color indexed="8"/>
        <rFont val="Times New Roman"/>
        <family val="1"/>
        <charset val="204"/>
      </rPr>
      <t xml:space="preserve">(Windows, Office) </t>
    </r>
  </si>
  <si>
    <r>
      <rPr>
        <b/>
        <u/>
        <sz val="12"/>
        <color indexed="8"/>
        <rFont val="Times New Roman"/>
        <family val="1"/>
      </rPr>
      <t>Projector</t>
    </r>
    <r>
      <rPr>
        <sz val="10"/>
        <color indexed="8"/>
        <rFont val="Times New Roman"/>
        <family val="1"/>
        <charset val="204"/>
      </rPr>
      <t xml:space="preserve"> (3000 лм (ANSI) / 2000:1 / 1920x1080 / 2.8 кг)</t>
    </r>
  </si>
  <si>
    <r>
      <rPr>
        <b/>
        <u/>
        <sz val="12"/>
        <color indexed="8"/>
        <rFont val="Times New Roman"/>
        <family val="1"/>
      </rPr>
      <t>Screen</t>
    </r>
    <r>
      <rPr>
        <sz val="10"/>
        <color indexed="8"/>
        <rFont val="Times New Roman"/>
        <family val="1"/>
        <charset val="204"/>
      </rPr>
      <t xml:space="preserve">  (Экран AVScreen 3V095MEK(16:10;95') 203х127)</t>
    </r>
  </si>
  <si>
    <r>
      <rPr>
        <b/>
        <u/>
        <sz val="12"/>
        <color indexed="8"/>
        <rFont val="Times New Roman"/>
        <family val="1"/>
      </rPr>
      <t>Flipchart</t>
    </r>
    <r>
      <rPr>
        <b/>
        <sz val="10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  <charset val="204"/>
      </rPr>
      <t>Флипчарт ЭкоМобилчарт 70x100 см
TF03 ECO)</t>
    </r>
  </si>
  <si>
    <r>
      <rPr>
        <b/>
        <u/>
        <sz val="12"/>
        <color indexed="8"/>
        <rFont val="Times New Roman"/>
        <family val="1"/>
      </rPr>
      <t>Conditioner</t>
    </r>
    <r>
      <rPr>
        <sz val="10"/>
        <color indexed="8"/>
        <rFont val="Times New Roman"/>
        <family val="1"/>
        <charset val="204"/>
      </rPr>
      <t xml:space="preserve"> (Cooper Hunter CH-S18RX7 Air-Master Plus)</t>
    </r>
  </si>
  <si>
    <r>
      <rPr>
        <b/>
        <u/>
        <sz val="12"/>
        <color indexed="8"/>
        <rFont val="Times New Roman"/>
        <family val="1"/>
      </rPr>
      <t xml:space="preserve">Wi-fi/Internet/Router </t>
    </r>
    <r>
      <rPr>
        <sz val="10"/>
        <color indexed="8"/>
        <rFont val="Times New Roman"/>
        <family val="1"/>
        <charset val="204"/>
      </rPr>
      <t xml:space="preserve">  (Cisco SB WAP321-E-K9)</t>
    </r>
  </si>
  <si>
    <r>
      <rPr>
        <b/>
        <u/>
        <sz val="12"/>
        <color indexed="8"/>
        <rFont val="Times New Roman"/>
        <family val="1"/>
      </rPr>
      <t xml:space="preserve">Printer, scanner, copy machine MF 3010  </t>
    </r>
    <r>
      <rPr>
        <sz val="10"/>
        <color indexed="8"/>
        <rFont val="Times New Roman"/>
        <family val="1"/>
        <charset val="204"/>
      </rPr>
      <t>(принтер/сканер/копир, A4, печать лазерная черно-белая, 18 стр/мин ч/б, 1200x600 dpi, подача: 150 лист., вывод: 100 лист., память: 64 Мб, USB)</t>
    </r>
  </si>
  <si>
    <r>
      <rPr>
        <b/>
        <u/>
        <sz val="12"/>
        <color indexed="8"/>
        <rFont val="Times New Roman"/>
        <family val="1"/>
      </rPr>
      <t>Sound system</t>
    </r>
    <r>
      <rPr>
        <sz val="10"/>
        <color indexed="8"/>
        <rFont val="Times New Roman"/>
        <family val="1"/>
        <charset val="204"/>
      </rPr>
      <t xml:space="preserve">  (Acoustic  system EDIFIER S760D)</t>
    </r>
  </si>
  <si>
    <r>
      <rPr>
        <b/>
        <u/>
        <sz val="12"/>
        <color indexed="8"/>
        <rFont val="Times New Roman"/>
        <family val="1"/>
      </rPr>
      <t>Web-camera</t>
    </r>
    <r>
      <rPr>
        <sz val="10"/>
        <color indexed="8"/>
        <rFont val="Times New Roman"/>
        <family val="1"/>
        <charset val="204"/>
      </rPr>
      <t xml:space="preserve"> (Видеокамера SJCAM SJ5000 Wi-Fi Black карта памяти 16гб)</t>
    </r>
  </si>
  <si>
    <r>
      <rPr>
        <b/>
        <u/>
        <sz val="12"/>
        <color indexed="8"/>
        <rFont val="Times New Roman"/>
        <family val="1"/>
      </rPr>
      <t xml:space="preserve">Clicker  </t>
    </r>
    <r>
      <rPr>
        <sz val="10"/>
        <color indexed="8"/>
        <rFont val="Times New Roman"/>
        <family val="1"/>
        <charset val="204"/>
      </rPr>
      <t xml:space="preserve"> (Logitech Wireless Presenter R400)</t>
    </r>
  </si>
  <si>
    <r>
      <rPr>
        <b/>
        <u/>
        <sz val="12"/>
        <color indexed="8"/>
        <rFont val="Times New Roman"/>
        <family val="1"/>
      </rPr>
      <t>Microphone</t>
    </r>
    <r>
      <rPr>
        <b/>
        <sz val="10"/>
        <color indexed="8"/>
        <rFont val="Times New Roman"/>
        <family val="1"/>
      </rPr>
      <t xml:space="preserve">  (</t>
    </r>
    <r>
      <rPr>
        <sz val="10"/>
        <color indexed="8"/>
        <rFont val="Times New Roman"/>
        <family val="1"/>
        <charset val="204"/>
      </rPr>
      <t>Комплект микрофонов Audix DP5A)</t>
    </r>
  </si>
  <si>
    <t>Podium</t>
  </si>
  <si>
    <r>
      <rPr>
        <b/>
        <u/>
        <sz val="12"/>
        <color indexed="8"/>
        <rFont val="Times New Roman"/>
        <family val="1"/>
      </rPr>
      <t xml:space="preserve">Mobil chair </t>
    </r>
    <r>
      <rPr>
        <sz val="10"/>
        <color indexed="8"/>
        <rFont val="Times New Roman"/>
        <family val="1"/>
        <charset val="204"/>
      </rPr>
      <t>(50 chairs)</t>
    </r>
  </si>
  <si>
    <r>
      <rPr>
        <b/>
        <u/>
        <sz val="12"/>
        <color indexed="8"/>
        <rFont val="Times New Roman"/>
        <family val="1"/>
      </rPr>
      <t xml:space="preserve">Mobile table </t>
    </r>
    <r>
      <rPr>
        <sz val="10"/>
        <color indexed="8"/>
        <rFont val="Times New Roman"/>
        <family val="1"/>
        <charset val="204"/>
      </rPr>
      <t xml:space="preserve"> (25 tables)</t>
    </r>
  </si>
  <si>
    <t>Разом по розділу 4</t>
  </si>
  <si>
    <t>Всього вартість робіт, матеріалів та обладнання</t>
  </si>
  <si>
    <t>Всього вартість робіт, матеріалів та обладнання в процентному вираженні:</t>
  </si>
  <si>
    <t>Загальний бюджет проекту в $</t>
  </si>
  <si>
    <t>Курс долара</t>
  </si>
  <si>
    <t>ANNEX 2 - BUDGET FOR APPLICATION #CIK-____-___________ *</t>
  </si>
  <si>
    <t>* - внутрішній номер надає фахівець програми DOBRE</t>
  </si>
  <si>
    <t>ДОДАТОК 2 - БЮДЖЕТ ДО ЗАЯВКИ №CIK- ____-____________ *</t>
  </si>
  <si>
    <t>#</t>
  </si>
  <si>
    <r>
      <t>Name of works and costs according to the estimates and the list of equipment determined by DOBRE /</t>
    </r>
    <r>
      <rPr>
        <b/>
        <sz val="11"/>
        <color theme="3"/>
        <rFont val="Times New Roman"/>
        <family val="1"/>
        <charset val="204"/>
      </rPr>
      <t xml:space="preserve"> Найменування  робіт  і  витрат згідно кошторису та визначеного Програмою DOBRE переліку обладнання</t>
    </r>
  </si>
  <si>
    <r>
      <t xml:space="preserve">Unit / </t>
    </r>
    <r>
      <rPr>
        <b/>
        <sz val="11"/>
        <color theme="3"/>
        <rFont val="Times New Roman"/>
        <family val="1"/>
        <charset val="204"/>
      </rPr>
      <t>Одиниця виміру</t>
    </r>
  </si>
  <si>
    <r>
      <t xml:space="preserve">Quantity / </t>
    </r>
    <r>
      <rPr>
        <b/>
        <sz val="11"/>
        <color theme="3"/>
        <rFont val="Times New Roman"/>
        <family val="1"/>
        <charset val="204"/>
      </rPr>
      <t xml:space="preserve">Кількість </t>
    </r>
  </si>
  <si>
    <r>
      <t>Total cost, UAH  /</t>
    </r>
    <r>
      <rPr>
        <b/>
        <sz val="14"/>
        <color theme="3"/>
        <rFont val="Times New Roman"/>
        <family val="1"/>
        <charset val="204"/>
      </rPr>
      <t xml:space="preserve"> Загальна вартість, грн. </t>
    </r>
  </si>
  <si>
    <r>
      <t xml:space="preserve">PARTNER contributions, UAH / </t>
    </r>
    <r>
      <rPr>
        <b/>
        <i/>
        <sz val="11"/>
        <color theme="3"/>
        <rFont val="Times New Roman"/>
        <family val="1"/>
        <charset val="204"/>
      </rPr>
      <t>Внески ПАРТНЕРІВ,  грн.</t>
    </r>
  </si>
  <si>
    <t>DOBRE</t>
  </si>
  <si>
    <r>
      <t xml:space="preserve">Section 1. Equipment and/or services TYPE #1 to be procured by DOBRE / </t>
    </r>
    <r>
      <rPr>
        <b/>
        <sz val="12"/>
        <color theme="3"/>
        <rFont val="Times New Roman"/>
        <family val="1"/>
        <charset val="204"/>
      </rPr>
      <t xml:space="preserve">Розділ 1. Обладнання та/або  послуги ПЕРШОГО ТИПУ,  які закуповує Програма DOBRE   </t>
    </r>
  </si>
  <si>
    <r>
      <t xml:space="preserve">Total for section 1 / </t>
    </r>
    <r>
      <rPr>
        <b/>
        <sz val="12"/>
        <color theme="3"/>
        <rFont val="Times New Roman"/>
        <family val="1"/>
        <charset val="204"/>
      </rPr>
      <t>Разом по розділу 1</t>
    </r>
  </si>
  <si>
    <r>
      <t xml:space="preserve">Section 2. Equipment and/or services TYPE #2 to be procured by DOBRE / </t>
    </r>
    <r>
      <rPr>
        <b/>
        <sz val="12"/>
        <color theme="3"/>
        <rFont val="Times New Roman"/>
        <family val="1"/>
        <charset val="204"/>
      </rPr>
      <t xml:space="preserve">Розділ 2. Обладнання та/або  послуги ДРУГОГО ТИПУ,  які закуповує Програма DOBRE   </t>
    </r>
  </si>
  <si>
    <r>
      <t xml:space="preserve">Total for section 2 / </t>
    </r>
    <r>
      <rPr>
        <b/>
        <sz val="12"/>
        <color theme="3"/>
        <rFont val="Times New Roman"/>
        <family val="1"/>
        <charset val="204"/>
      </rPr>
      <t xml:space="preserve"> Разом по розділу 2</t>
    </r>
  </si>
  <si>
    <r>
      <t xml:space="preserve">Section 3. ATC Constirbution /  </t>
    </r>
    <r>
      <rPr>
        <b/>
        <sz val="12"/>
        <color theme="3"/>
        <rFont val="Times New Roman"/>
        <family val="1"/>
        <charset val="204"/>
      </rPr>
      <t>Роздiл 3. Внесок від ОТГ</t>
    </r>
  </si>
  <si>
    <t>‒</t>
  </si>
  <si>
    <r>
      <t xml:space="preserve">Total for section 3 / </t>
    </r>
    <r>
      <rPr>
        <b/>
        <sz val="12"/>
        <color theme="3"/>
        <rFont val="Times New Roman"/>
        <family val="1"/>
        <charset val="204"/>
      </rPr>
      <t>Разом по розділу 3</t>
    </r>
  </si>
  <si>
    <r>
      <t xml:space="preserve">The total cost of works, materials and equipment, UAH  / </t>
    </r>
    <r>
      <rPr>
        <b/>
        <i/>
        <sz val="12"/>
        <color theme="3"/>
        <rFont val="Times New Roman"/>
        <family val="1"/>
        <charset val="204"/>
      </rPr>
      <t>Всього вартість робіт, матеріалів та обладнання, грн.</t>
    </r>
  </si>
  <si>
    <t>The total cost of works, materials and equipment in percentage terms , % / Всього вартість робіт, матеріалів та обладнання в процентному вираженні, %</t>
  </si>
  <si>
    <t>http://www.prom.ua</t>
  </si>
  <si>
    <t>УВАГА: ПРОГРАМА DOBRE МОЖЕ НАДАВАТИ ГРАНТ МАКСИМУМ  ДО ДВОХ ТИПІВ ТОВАРІВ/ПОСЛУГ В МЕЖАХ ОДНІЄЇ ЗАЯВКИ ВІД ОТГ  
ДЛЯ ПРИКЛАДУ: ТИП 1 - КОМПЮТЕРНЕ ОБЛАДНАННЯ; ТИП 2 - БУДІВЕЛЬНІ МАТЕРІАЛИ</t>
  </si>
  <si>
    <t>http://www.hotline.ua;</t>
  </si>
  <si>
    <t>УВАГА: БУДЬ ЛАСКА, ПЕРЕВІРЯЙТЕ АКТУАЛЬНІСТЬ ЦІН НА ДОСТУПНИХ РЕСУРСАХ ОНЛАЙН, ДЛЯ ПРИКЛАДУ: www.prom.ua; www.hotline.ua; www.27.ua ТА ІНШІ.</t>
  </si>
  <si>
    <t>http://www.27.ua</t>
  </si>
  <si>
    <r>
      <t>Погодження заявки</t>
    </r>
    <r>
      <rPr>
        <sz val="11"/>
        <rFont val="Times New Roman"/>
        <family val="1"/>
        <charset val="204"/>
      </rPr>
      <t> </t>
    </r>
  </si>
  <si>
    <t>Ім’я, посада / Full Name, Title</t>
  </si>
  <si>
    <t>Підпис / Singature</t>
  </si>
  <si>
    <r>
      <t>Дата</t>
    </r>
    <r>
      <rPr>
        <sz val="11"/>
        <rFont val="Times New Roman"/>
        <family val="1"/>
        <charset val="204"/>
      </rPr>
      <t> </t>
    </r>
  </si>
  <si>
    <t>Відповідальна особа від ОТГ</t>
  </si>
  <si>
    <t>Голова ОТГ </t>
  </si>
  <si>
    <t>Відповідальна особа від програми DOBRE </t>
  </si>
  <si>
    <t>Технічний спеціаліст програми DOBRE </t>
  </si>
  <si>
    <t>Ціни вказані станом на 25.12.2018 грн. Курс доллара - 28 грн</t>
  </si>
  <si>
    <t>CC en</t>
  </si>
  <si>
    <t>CC ukr</t>
  </si>
  <si>
    <t>Region</t>
  </si>
  <si>
    <t>Responsible person</t>
  </si>
  <si>
    <t>Cohorts</t>
  </si>
  <si>
    <t>Apostolivska city community</t>
  </si>
  <si>
    <t>Апостолівська міська громада</t>
  </si>
  <si>
    <t xml:space="preserve">Дніпропетровська </t>
  </si>
  <si>
    <t xml:space="preserve">Антоніна Колповська </t>
  </si>
  <si>
    <t>Askania Nova settlement community</t>
  </si>
  <si>
    <t>Асканія-Нова селищна громада</t>
  </si>
  <si>
    <t xml:space="preserve">Херсонська </t>
  </si>
  <si>
    <t>Ганна Загорулько</t>
  </si>
  <si>
    <t>Baykovetska village community</t>
  </si>
  <si>
    <t>Байковецька сільська громада</t>
  </si>
  <si>
    <t xml:space="preserve">Тернопільська </t>
  </si>
  <si>
    <t xml:space="preserve">Тарас Репицький </t>
  </si>
  <si>
    <t>Bashtanska city community</t>
  </si>
  <si>
    <t>Баштанська міська громада</t>
  </si>
  <si>
    <t xml:space="preserve">Миколаївська </t>
  </si>
  <si>
    <t xml:space="preserve">Наталія Олексієнко </t>
  </si>
  <si>
    <t>Biloberizka village community</t>
  </si>
  <si>
    <t>Білоберізька сільська громада</t>
  </si>
  <si>
    <t xml:space="preserve">Івано-Франківська </t>
  </si>
  <si>
    <t xml:space="preserve">Андрій Мартишко </t>
  </si>
  <si>
    <t>Bilshivtsivska village CC</t>
  </si>
  <si>
    <t>Більшівцівська ОТГ</t>
  </si>
  <si>
    <t>Bobrynetska city community</t>
  </si>
  <si>
    <t>Бобринецька міська громада</t>
  </si>
  <si>
    <t xml:space="preserve">Кіровоградська </t>
  </si>
  <si>
    <t>Bogdanivska village</t>
  </si>
  <si>
    <t>Богданівська ОТГ</t>
  </si>
  <si>
    <t>Vasylkivska settlement</t>
  </si>
  <si>
    <t>Васильківська ОТГ</t>
  </si>
  <si>
    <t>Velykogaivska village CC</t>
  </si>
  <si>
    <t>Великогаївська ОТГ</t>
  </si>
  <si>
    <t>Verbkivska village CC</t>
  </si>
  <si>
    <t>Вербківська ОТГ</t>
  </si>
  <si>
    <t xml:space="preserve">Олександр Кондратинський </t>
  </si>
  <si>
    <t>Verhnyanska village community</t>
  </si>
  <si>
    <t>Верхнянська сільська громада</t>
  </si>
  <si>
    <t>Vishnivetska settlement CC</t>
  </si>
  <si>
    <t>Вишнівецька ОТГ</t>
  </si>
  <si>
    <t xml:space="preserve">Михайло Олійник </t>
  </si>
  <si>
    <t>Halytsynivska village CC</t>
  </si>
  <si>
    <t>Галицинівська ОТГ</t>
  </si>
  <si>
    <t xml:space="preserve">Наталія Сафронова </t>
  </si>
  <si>
    <t>Grechanopodivska village CC</t>
  </si>
  <si>
    <t>Гречаноподівська ОТГ</t>
  </si>
  <si>
    <t>Husyatynska settlement community</t>
  </si>
  <si>
    <t>Гусятинська селищна громада</t>
  </si>
  <si>
    <t>Domanivska settlement CC</t>
  </si>
  <si>
    <t>Доманівська ОТГ</t>
  </si>
  <si>
    <t>Zavodska settlement community</t>
  </si>
  <si>
    <t>Заводська селищна громада</t>
  </si>
  <si>
    <t>Zelenodolsk City CC</t>
  </si>
  <si>
    <t>Зеленодольська ОТГ</t>
  </si>
  <si>
    <t>Zolotopotitska settlement CC</t>
  </si>
  <si>
    <t>Золотопотіцька ОТГ</t>
  </si>
  <si>
    <t>Ivanivska village community</t>
  </si>
  <si>
    <t>Іванівська сільська громада</t>
  </si>
  <si>
    <t>Kamyanomostivska settlement CC</t>
  </si>
  <si>
    <t>Кам’яномостівська ОТГ</t>
  </si>
  <si>
    <t>Kochubeivs'ka village community</t>
  </si>
  <si>
    <t>Кочубеївська сільська громада</t>
  </si>
  <si>
    <t>Kutsurubska village CC</t>
  </si>
  <si>
    <t>Куцурубська ОТГ</t>
  </si>
  <si>
    <t>Malovyskivska city CC</t>
  </si>
  <si>
    <t>Маловисківська міська ОТГ</t>
  </si>
  <si>
    <t xml:space="preserve">Вікторія Зубкова </t>
  </si>
  <si>
    <t>Mateivetska village CC</t>
  </si>
  <si>
    <t>Матеївецька ОТГ</t>
  </si>
  <si>
    <t>Олег Процик</t>
  </si>
  <si>
    <t>Meref'yanska city community</t>
  </si>
  <si>
    <t>Мереф'янська міська громада</t>
  </si>
  <si>
    <t xml:space="preserve">Харківська </t>
  </si>
  <si>
    <t>Mykulynetska settlement community</t>
  </si>
  <si>
    <t>Микулинецька селищна громада</t>
  </si>
  <si>
    <t>Mogylevska village community</t>
  </si>
  <si>
    <t>Могилівська сільська громада</t>
  </si>
  <si>
    <t>Mostivska village CC</t>
  </si>
  <si>
    <t>Мостівська ОТГ</t>
  </si>
  <si>
    <t>Muzykivska village community</t>
  </si>
  <si>
    <t>Музиківська сільська громада</t>
  </si>
  <si>
    <t>Nyzhnioverbizka settlement CC</t>
  </si>
  <si>
    <t>Нижньовербізька ОТГ</t>
  </si>
  <si>
    <t>Novooleksandrivska village community</t>
  </si>
  <si>
    <t>Новоолександрівська сільська громада</t>
  </si>
  <si>
    <t>Novoukrainska city CC</t>
  </si>
  <si>
    <t>Новоукраїнська міська ОТГ</t>
  </si>
  <si>
    <t>Oleksandrivska settlement community</t>
  </si>
  <si>
    <t>Олександрівська селищна громада</t>
  </si>
  <si>
    <t>Pechenizhynska settlement community</t>
  </si>
  <si>
    <t>Печеніжинська селищна громада</t>
  </si>
  <si>
    <t>Pokrovska settlement community</t>
  </si>
  <si>
    <t>Покровська селищна громада</t>
  </si>
  <si>
    <t>Prybuzhanivska village community</t>
  </si>
  <si>
    <t>Прибужанівська сільська громада</t>
  </si>
  <si>
    <t>Prysyvaska village CC</t>
  </si>
  <si>
    <t>Присиваська ОТГ</t>
  </si>
  <si>
    <t>Rohanska settlement community</t>
  </si>
  <si>
    <t>Роганська селищна громада</t>
  </si>
  <si>
    <t>Skala-Podіlskа settlement community</t>
  </si>
  <si>
    <t>Скала-Подільська селищна громада</t>
  </si>
  <si>
    <t>Skalatska city CC</t>
  </si>
  <si>
    <t>Скалатська ОТГ</t>
  </si>
  <si>
    <t>Slobozhanska settlement community</t>
  </si>
  <si>
    <t>Слобожанська селищна громада</t>
  </si>
  <si>
    <t>Sofiivska settlement CC</t>
  </si>
  <si>
    <t>Софіївська ОТГ</t>
  </si>
  <si>
    <t>Starobohorodchanska village community</t>
  </si>
  <si>
    <t>Старобогородчанська сільська громада</t>
  </si>
  <si>
    <t>Starosaltivska settlement CC</t>
  </si>
  <si>
    <t>Старосалтівська ОТГ</t>
  </si>
  <si>
    <t>Terebovlyanska city CC</t>
  </si>
  <si>
    <t>Теребовлянська ОТГ</t>
  </si>
  <si>
    <t>Tsarychans'ka settlement community</t>
  </si>
  <si>
    <t>Царичанська селищна громада</t>
  </si>
  <si>
    <t>Chaplinskaya settlement CC</t>
  </si>
  <si>
    <t>Чаплинська ОТГ</t>
  </si>
  <si>
    <t>Shumska city CC</t>
  </si>
  <si>
    <t>Шумська ОТГ</t>
  </si>
  <si>
    <t xml:space="preserve">лінк на товар </t>
  </si>
  <si>
    <t>Юлія Єсмуханова</t>
  </si>
  <si>
    <t>Заступник керівника програми DOBRE </t>
  </si>
  <si>
    <t>Віталій Юрків, спеціаліст з місцевого економічного розвитку</t>
  </si>
  <si>
    <t>фото товару</t>
  </si>
  <si>
    <r>
      <t xml:space="preserve">Unit cost, UAH / </t>
    </r>
    <r>
      <rPr>
        <b/>
        <sz val="11"/>
        <color theme="3"/>
        <rFont val="Times New Roman"/>
        <family val="1"/>
        <charset val="204"/>
      </rPr>
      <t xml:space="preserve">Вартість одиниці, грн. </t>
    </r>
  </si>
  <si>
    <t>Внесок Станіславської сільської ради</t>
  </si>
  <si>
    <t>Встановлення туристичної навігації</t>
  </si>
  <si>
    <t>Вуличні інформаційні вказівники</t>
  </si>
  <si>
    <t>https://prom.ua/p726534645-ukazatel-ulits-ulichnyj.html</t>
  </si>
  <si>
    <t>Ваказівники на локаціях</t>
  </si>
  <si>
    <t>Влаштування табличок з назвами античних поселень</t>
  </si>
  <si>
    <t>Виготовлення стендів з картами населених пунктів та відпочинкових локацій</t>
  </si>
  <si>
    <t>Велосипед горный найнер Optimabikes F-1 HDD</t>
  </si>
  <si>
    <t>https://prom.ua/p1020847612-velosiped-gornyj-najner.html</t>
  </si>
  <si>
    <t>Желуденко Володимир</t>
  </si>
  <si>
    <t>Наталья Сафронова</t>
  </si>
  <si>
    <r>
      <t>Name of community (ATC) / Станіславська</t>
    </r>
    <r>
      <rPr>
        <b/>
        <i/>
        <sz val="11"/>
        <color theme="3"/>
        <rFont val="Times New Roman"/>
        <family val="1"/>
        <charset val="204"/>
      </rPr>
      <t xml:space="preserve"> ОТГ</t>
    </r>
  </si>
  <si>
    <t>Облаштування 3-х оглядових майданчиків</t>
  </si>
  <si>
    <t>Розробка та прокладання туристичних маршрутів</t>
  </si>
  <si>
    <t>https://prom.ua/p707024529-palatka-turisticheskaya-chetyryohmestnaya.html</t>
  </si>
  <si>
    <t>Палатка туристическая четырёхместная Green Camp</t>
  </si>
  <si>
    <t>Палатка трехместная GreenCamp с двумя тамбурами</t>
  </si>
  <si>
    <t>ТУРИСТИЧЕСКАЯ ПАЛАТКА IGLO 210x120cm 2 + 1</t>
  </si>
  <si>
    <t>Коврик (каремат) туристический OSPORT Tourist Profi 8мм (FI-0122-2)</t>
  </si>
  <si>
    <t>Спальник, мешок-кокон 250гр/м2, одеяло, (190+30)*85см зеленый</t>
  </si>
  <si>
    <t>https://prom.ua/p1033573718-spalnik-meshok-kokon.html</t>
  </si>
  <si>
    <t>https://prom.ua/p1005595155-palatka-trehmestnaya-greencamp.html</t>
  </si>
  <si>
    <t>https://prom.ua/p972484707-turisticheskaya-palatka-iglo.html</t>
  </si>
  <si>
    <t>https://prom.ua/p742702537-kovrik-karemat-turisticheskij.html</t>
  </si>
  <si>
    <t>Смутченко Сергій Леонідович</t>
  </si>
  <si>
    <t>Дизайн туристичної навігації та полыграфії</t>
  </si>
  <si>
    <t>https://prom.ua/p603219285-verda-kayak-dlya.html</t>
  </si>
  <si>
    <t>Верда "Каяк" (для перевозки каяков, байдарок и т.п.)</t>
  </si>
  <si>
    <t>Надувная туристическая байдарка (каяк) Hydro Force 1/2 местная оранжевая</t>
  </si>
  <si>
    <t>https://prom.ua/p904620229-naduvnaya-turisticheskaya-bajdarka.html</t>
  </si>
  <si>
    <t>Cпасательный жилет YM-550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</si>
</sst>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&quot;-&quot;??\ _г_р_н_._-;_-@_-"/>
    <numFmt numFmtId="165" formatCode="0.0%"/>
  </numFmts>
  <fonts count="5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1"/>
      <name val="Arial"/>
      <family val="2"/>
    </font>
    <font>
      <b/>
      <sz val="12"/>
      <color indexed="18"/>
      <name val="Times New Roman"/>
      <family val="1"/>
      <charset val="204"/>
    </font>
    <font>
      <sz val="12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9"/>
      <name val="Arial Cy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</font>
    <font>
      <b/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b/>
      <sz val="11"/>
      <color rgb="FF2E74B5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name val="Arial Cyr"/>
      <charset val="204"/>
    </font>
    <font>
      <sz val="11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4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5">
    <xf numFmtId="0" fontId="0" fillId="0" borderId="0" xfId="0" applyAlignment="1"/>
    <xf numFmtId="0" fontId="0" fillId="0" borderId="0" xfId="0" applyAlignment="1">
      <alignment horizontal="center"/>
    </xf>
    <xf numFmtId="0" fontId="24" fillId="20" borderId="0" xfId="0" applyFont="1" applyFill="1" applyBorder="1" applyAlignment="1"/>
    <xf numFmtId="0" fontId="24" fillId="20" borderId="1" xfId="0" applyFont="1" applyFill="1" applyBorder="1" applyAlignment="1"/>
    <xf numFmtId="0" fontId="26" fillId="0" borderId="2" xfId="0" applyFont="1" applyBorder="1" applyAlignment="1">
      <alignment horizontal="justify" vertical="top"/>
    </xf>
    <xf numFmtId="0" fontId="25" fillId="0" borderId="2" xfId="0" applyFont="1" applyBorder="1" applyAlignment="1">
      <alignment horizontal="justify" vertical="top"/>
    </xf>
    <xf numFmtId="0" fontId="0" fillId="0" borderId="2" xfId="0" applyBorder="1" applyAlignment="1"/>
    <xf numFmtId="0" fontId="24" fillId="2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 applyProtection="1">
      <alignment horizontal="center" vertical="center" shrinkToFit="1"/>
      <protection locked="0"/>
    </xf>
    <xf numFmtId="2" fontId="0" fillId="0" borderId="0" xfId="0" applyNumberFormat="1" applyAlignment="1" applyProtection="1">
      <protection locked="0"/>
    </xf>
    <xf numFmtId="2" fontId="9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vertical="center" wrapText="1" shrinkToFit="1"/>
      <protection locked="0"/>
    </xf>
    <xf numFmtId="1" fontId="1" fillId="0" borderId="0" xfId="0" applyNumberFormat="1" applyFont="1" applyFill="1" applyBorder="1" applyAlignment="1" applyProtection="1">
      <alignment vertical="center" wrapText="1" shrinkToFit="1"/>
      <protection locked="0"/>
    </xf>
    <xf numFmtId="1" fontId="0" fillId="0" borderId="0" xfId="0" applyNumberFormat="1" applyFill="1" applyBorder="1" applyAlignment="1" applyProtection="1">
      <alignment horizontal="center" vertical="center" shrinkToFit="1"/>
      <protection locked="0"/>
    </xf>
    <xf numFmtId="2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Alignment="1" applyProtection="1">
      <alignment horizontal="center" vertical="center" shrinkToFit="1"/>
      <protection locked="0"/>
    </xf>
    <xf numFmtId="2" fontId="0" fillId="0" borderId="0" xfId="0" applyNumberFormat="1" applyFill="1" applyAlignment="1" applyProtection="1">
      <protection locked="0"/>
    </xf>
    <xf numFmtId="1" fontId="18" fillId="4" borderId="4" xfId="0" applyNumberFormat="1" applyFont="1" applyFill="1" applyBorder="1" applyAlignment="1" applyProtection="1">
      <alignment horizontal="center" vertical="center" wrapText="1"/>
    </xf>
    <xf numFmtId="1" fontId="5" fillId="6" borderId="2" xfId="0" applyNumberFormat="1" applyFont="1" applyFill="1" applyBorder="1" applyAlignment="1" applyProtection="1">
      <alignment horizontal="center" vertical="center" wrapText="1"/>
    </xf>
    <xf numFmtId="1" fontId="8" fillId="3" borderId="2" xfId="0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Fill="1" applyBorder="1" applyAlignment="1" applyProtection="1">
      <alignment horizontal="center" vertical="center" wrapText="1" shrinkToFit="1"/>
    </xf>
    <xf numFmtId="4" fontId="8" fillId="8" borderId="5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 shrinkToFi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2" fontId="0" fillId="0" borderId="0" xfId="0" applyNumberFormat="1" applyAlignment="1" applyProtection="1"/>
    <xf numFmtId="0" fontId="0" fillId="0" borderId="0" xfId="0" applyNumberFormat="1" applyFill="1" applyAlignment="1" applyProtection="1"/>
    <xf numFmtId="0" fontId="0" fillId="0" borderId="0" xfId="0" applyFill="1" applyAlignment="1" applyProtection="1"/>
    <xf numFmtId="1" fontId="3" fillId="5" borderId="6" xfId="0" applyNumberFormat="1" applyFont="1" applyFill="1" applyBorder="1" applyAlignment="1" applyProtection="1">
      <alignment vertical="center" wrapText="1"/>
    </xf>
    <xf numFmtId="1" fontId="3" fillId="5" borderId="7" xfId="0" applyNumberFormat="1" applyFont="1" applyFill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9" borderId="10" xfId="0" applyNumberFormat="1" applyFont="1" applyFill="1" applyBorder="1" applyAlignment="1" applyProtection="1">
      <alignment horizontal="center" vertical="center" wrapText="1" shrinkToFit="1"/>
    </xf>
    <xf numFmtId="1" fontId="5" fillId="9" borderId="0" xfId="0" applyNumberFormat="1" applyFont="1" applyFill="1" applyBorder="1" applyAlignment="1" applyProtection="1">
      <alignment horizontal="center" vertical="center" wrapText="1"/>
    </xf>
    <xf numFmtId="2" fontId="5" fillId="9" borderId="0" xfId="0" applyNumberFormat="1" applyFont="1" applyFill="1" applyBorder="1" applyAlignment="1" applyProtection="1">
      <alignment horizontal="center" vertical="center" wrapText="1"/>
    </xf>
    <xf numFmtId="2" fontId="9" fillId="9" borderId="0" xfId="0" applyNumberFormat="1" applyFont="1" applyFill="1" applyBorder="1" applyAlignment="1" applyProtection="1"/>
    <xf numFmtId="0" fontId="0" fillId="9" borderId="0" xfId="0" applyFill="1" applyBorder="1" applyAlignment="1" applyProtection="1"/>
    <xf numFmtId="0" fontId="12" fillId="9" borderId="10" xfId="0" applyNumberFormat="1" applyFont="1" applyFill="1" applyBorder="1" applyAlignment="1" applyProtection="1">
      <alignment horizontal="center" vertical="center" wrapText="1" shrinkToFit="1"/>
    </xf>
    <xf numFmtId="0" fontId="12" fillId="9" borderId="2" xfId="0" applyNumberFormat="1" applyFont="1" applyFill="1" applyBorder="1" applyAlignment="1" applyProtection="1">
      <alignment horizontal="center" vertical="center" wrapText="1" shrinkToFit="1"/>
    </xf>
    <xf numFmtId="0" fontId="17" fillId="0" borderId="2" xfId="0" applyNumberFormat="1" applyFont="1" applyBorder="1" applyAlignment="1" applyProtection="1">
      <alignment horizontal="center" vertical="center" wrapText="1"/>
    </xf>
    <xf numFmtId="1" fontId="12" fillId="9" borderId="11" xfId="0" applyNumberFormat="1" applyFont="1" applyFill="1" applyBorder="1" applyAlignment="1" applyProtection="1">
      <alignment horizontal="center" vertical="center" wrapText="1" shrinkToFit="1"/>
    </xf>
    <xf numFmtId="0" fontId="12" fillId="9" borderId="0" xfId="0" applyNumberFormat="1" applyFont="1" applyFill="1" applyBorder="1" applyAlignment="1" applyProtection="1">
      <alignment horizontal="center" vertical="center" wrapText="1" shrinkToFit="1"/>
    </xf>
    <xf numFmtId="0" fontId="12" fillId="9" borderId="4" xfId="0" applyNumberFormat="1" applyFont="1" applyFill="1" applyBorder="1" applyAlignment="1" applyProtection="1">
      <alignment horizontal="center" vertical="center" wrapText="1" shrinkToFit="1"/>
    </xf>
    <xf numFmtId="0" fontId="18" fillId="4" borderId="10" xfId="0" applyNumberFormat="1" applyFont="1" applyFill="1" applyBorder="1" applyAlignment="1" applyProtection="1">
      <alignment horizontal="center" vertical="center" wrapText="1" shrinkToFit="1"/>
    </xf>
    <xf numFmtId="1" fontId="18" fillId="4" borderId="0" xfId="0" applyNumberFormat="1" applyFont="1" applyFill="1" applyBorder="1" applyAlignment="1" applyProtection="1">
      <alignment horizontal="center" vertical="center" wrapText="1"/>
    </xf>
    <xf numFmtId="2" fontId="18" fillId="4" borderId="0" xfId="0" applyNumberFormat="1" applyFont="1" applyFill="1" applyBorder="1" applyAlignment="1" applyProtection="1">
      <alignment horizontal="center" vertical="center" wrapText="1"/>
    </xf>
    <xf numFmtId="2" fontId="11" fillId="4" borderId="0" xfId="0" applyNumberFormat="1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/>
    <xf numFmtId="0" fontId="5" fillId="0" borderId="12" xfId="0" applyNumberFormat="1" applyFont="1" applyBorder="1" applyAlignment="1" applyProtection="1">
      <alignment horizontal="center" vertical="center" wrapText="1" shrinkToFit="1"/>
    </xf>
    <xf numFmtId="1" fontId="5" fillId="0" borderId="0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12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9" borderId="13" xfId="0" applyNumberFormat="1" applyFont="1" applyFill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8" fillId="4" borderId="13" xfId="0" applyNumberFormat="1" applyFont="1" applyFill="1" applyBorder="1" applyAlignment="1" applyProtection="1">
      <alignment horizontal="center" vertical="center" wrapText="1" shrinkToFit="1"/>
    </xf>
    <xf numFmtId="0" fontId="18" fillId="4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 shrinkToFit="1"/>
    </xf>
    <xf numFmtId="0" fontId="1" fillId="9" borderId="10" xfId="0" applyNumberFormat="1" applyFont="1" applyFill="1" applyBorder="1" applyAlignment="1" applyProtection="1">
      <alignment horizontal="center" vertical="center" wrapText="1" shrinkToFit="1"/>
    </xf>
    <xf numFmtId="0" fontId="1" fillId="9" borderId="0" xfId="0" applyNumberFormat="1" applyFont="1" applyFill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8" fillId="4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 shrinkToFit="1"/>
    </xf>
    <xf numFmtId="0" fontId="3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1" fontId="12" fillId="9" borderId="16" xfId="0" applyNumberFormat="1" applyFont="1" applyFill="1" applyBorder="1" applyAlignment="1" applyProtection="1">
      <alignment horizontal="center" vertical="center" wrapText="1" shrinkToFit="1"/>
    </xf>
    <xf numFmtId="0" fontId="20" fillId="4" borderId="10" xfId="0" applyNumberFormat="1" applyFont="1" applyFill="1" applyBorder="1" applyAlignment="1" applyProtection="1">
      <alignment horizontal="center" vertical="center" wrapText="1" shrinkToFi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/>
    <xf numFmtId="0" fontId="19" fillId="0" borderId="0" xfId="0" applyFont="1" applyBorder="1" applyAlignment="1" applyProtection="1"/>
    <xf numFmtId="0" fontId="7" fillId="6" borderId="10" xfId="0" applyNumberFormat="1" applyFont="1" applyFill="1" applyBorder="1" applyAlignment="1" applyProtection="1">
      <alignment horizontal="center" vertical="center" wrapText="1" shrinkToFi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2" fontId="6" fillId="6" borderId="2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1" fontId="5" fillId="6" borderId="11" xfId="0" applyNumberFormat="1" applyFont="1" applyFill="1" applyBorder="1" applyAlignment="1" applyProtection="1">
      <alignment horizontal="center" vertical="center" wrapText="1"/>
    </xf>
    <xf numFmtId="1" fontId="5" fillId="6" borderId="0" xfId="0" applyNumberFormat="1" applyFont="1" applyFill="1" applyBorder="1" applyAlignment="1" applyProtection="1">
      <alignment horizontal="center" vertical="center" wrapText="1"/>
    </xf>
    <xf numFmtId="2" fontId="5" fillId="6" borderId="0" xfId="0" applyNumberFormat="1" applyFont="1" applyFill="1" applyBorder="1" applyAlignment="1" applyProtection="1">
      <alignment horizontal="center" vertical="center" wrapText="1"/>
    </xf>
    <xf numFmtId="1" fontId="8" fillId="3" borderId="0" xfId="0" applyNumberFormat="1" applyFont="1" applyFill="1" applyBorder="1" applyAlignment="1" applyProtection="1">
      <alignment horizontal="center" vertical="center" wrapText="1"/>
    </xf>
    <xf numFmtId="2" fontId="10" fillId="3" borderId="0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8" fillId="8" borderId="2" xfId="0" applyNumberFormat="1" applyFont="1" applyFill="1" applyBorder="1" applyAlignment="1" applyProtection="1">
      <alignment horizontal="center" vertical="center" wrapText="1"/>
    </xf>
    <xf numFmtId="10" fontId="8" fillId="8" borderId="2" xfId="0" applyNumberFormat="1" applyFont="1" applyFill="1" applyBorder="1" applyAlignment="1" applyProtection="1">
      <alignment horizontal="center" vertical="center" wrapText="1"/>
    </xf>
    <xf numFmtId="10" fontId="8" fillId="8" borderId="11" xfId="0" applyNumberFormat="1" applyFont="1" applyFill="1" applyBorder="1" applyAlignment="1" applyProtection="1">
      <alignment horizontal="center" vertical="center" wrapText="1"/>
    </xf>
    <xf numFmtId="10" fontId="8" fillId="8" borderId="0" xfId="0" applyNumberFormat="1" applyFont="1" applyFill="1" applyBorder="1" applyAlignment="1" applyProtection="1">
      <alignment horizontal="center" vertical="center" wrapText="1"/>
    </xf>
    <xf numFmtId="165" fontId="10" fillId="8" borderId="0" xfId="0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 shrinkToFit="1"/>
    </xf>
    <xf numFmtId="0" fontId="1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center" vertical="center" wrapText="1" shrinkToFit="1"/>
    </xf>
    <xf numFmtId="2" fontId="11" fillId="0" borderId="0" xfId="0" applyNumberFormat="1" applyFont="1" applyFill="1" applyBorder="1" applyAlignment="1" applyProtection="1">
      <alignment horizontal="center" vertical="center" wrapText="1" shrinkToFit="1"/>
    </xf>
    <xf numFmtId="2" fontId="1" fillId="0" borderId="0" xfId="0" applyNumberFormat="1" applyFont="1" applyFill="1" applyBorder="1" applyAlignment="1" applyProtection="1">
      <alignment vertical="center" wrapText="1" shrinkToFit="1"/>
    </xf>
    <xf numFmtId="1" fontId="0" fillId="0" borderId="0" xfId="0" applyNumberForma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1" fontId="0" fillId="0" borderId="0" xfId="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/>
    </xf>
    <xf numFmtId="2" fontId="0" fillId="0" borderId="0" xfId="0" applyNumberFormat="1" applyFill="1" applyAlignment="1" applyProtection="1"/>
    <xf numFmtId="4" fontId="8" fillId="8" borderId="17" xfId="0" applyNumberFormat="1" applyFont="1" applyFill="1" applyBorder="1" applyAlignment="1" applyProtection="1">
      <alignment horizontal="center" vertical="center" wrapText="1"/>
    </xf>
    <xf numFmtId="4" fontId="8" fillId="8" borderId="18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12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12" fillId="21" borderId="2" xfId="0" applyNumberFormat="1" applyFont="1" applyFill="1" applyBorder="1" applyAlignment="1" applyProtection="1">
      <alignment horizontal="center" vertical="center" wrapText="1" shrinkToFit="1"/>
    </xf>
    <xf numFmtId="1" fontId="12" fillId="21" borderId="2" xfId="0" applyNumberFormat="1" applyFont="1" applyFill="1" applyBorder="1" applyAlignment="1" applyProtection="1">
      <alignment horizontal="center" vertical="center" wrapText="1" shrinkToFit="1"/>
    </xf>
    <xf numFmtId="1" fontId="12" fillId="21" borderId="4" xfId="0" applyNumberFormat="1" applyFont="1" applyFill="1" applyBorder="1" applyAlignment="1" applyProtection="1">
      <alignment horizontal="center" vertical="center" wrapText="1" shrinkToFit="1"/>
    </xf>
    <xf numFmtId="0" fontId="18" fillId="21" borderId="4" xfId="0" applyNumberFormat="1" applyFont="1" applyFill="1" applyBorder="1" applyAlignment="1" applyProtection="1">
      <alignment horizontal="center" vertical="center" wrapText="1"/>
    </xf>
    <xf numFmtId="1" fontId="18" fillId="21" borderId="4" xfId="0" applyNumberFormat="1" applyFont="1" applyFill="1" applyBorder="1" applyAlignment="1" applyProtection="1">
      <alignment horizontal="center" vertical="center" wrapText="1"/>
    </xf>
    <xf numFmtId="0" fontId="23" fillId="12" borderId="2" xfId="0" applyFont="1" applyFill="1" applyBorder="1" applyAlignment="1"/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2" xfId="0" applyFont="1" applyFill="1" applyBorder="1" applyAlignment="1"/>
    <xf numFmtId="2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18" fillId="33" borderId="4" xfId="0" applyNumberFormat="1" applyFont="1" applyFill="1" applyBorder="1" applyAlignment="1" applyProtection="1">
      <alignment horizontal="left" vertical="center" wrapText="1"/>
      <protection locked="0"/>
    </xf>
    <xf numFmtId="2" fontId="11" fillId="33" borderId="29" xfId="0" applyNumberFormat="1" applyFont="1" applyFill="1" applyBorder="1" applyAlignment="1" applyProtection="1">
      <alignment horizontal="left" vertical="center" wrapText="1"/>
      <protection locked="0"/>
    </xf>
    <xf numFmtId="2" fontId="18" fillId="33" borderId="28" xfId="0" applyNumberFormat="1" applyFont="1" applyFill="1" applyBorder="1" applyAlignment="1" applyProtection="1">
      <alignment horizontal="left" vertical="center" wrapText="1"/>
      <protection locked="0"/>
    </xf>
    <xf numFmtId="2" fontId="11" fillId="33" borderId="32" xfId="0" applyNumberFormat="1" applyFont="1" applyFill="1" applyBorder="1" applyAlignment="1" applyProtection="1">
      <alignment horizontal="left" vertical="center" wrapText="1"/>
      <protection locked="0"/>
    </xf>
    <xf numFmtId="2" fontId="41" fillId="22" borderId="12" xfId="0" applyNumberFormat="1" applyFont="1" applyFill="1" applyBorder="1" applyAlignment="1" applyProtection="1">
      <alignment horizontal="center" vertical="center" wrapText="1"/>
      <protection locked="0"/>
    </xf>
    <xf numFmtId="2" fontId="41" fillId="22" borderId="8" xfId="0" applyNumberFormat="1" applyFont="1" applyFill="1" applyBorder="1" applyAlignment="1" applyProtection="1">
      <alignment horizontal="center" vertical="center" wrapText="1"/>
    </xf>
    <xf numFmtId="2" fontId="41" fillId="33" borderId="13" xfId="0" applyNumberFormat="1" applyFont="1" applyFill="1" applyBorder="1" applyAlignment="1" applyProtection="1">
      <alignment horizontal="center" vertical="center" wrapText="1" shrinkToFit="1"/>
    </xf>
    <xf numFmtId="2" fontId="43" fillId="0" borderId="11" xfId="0" applyNumberFormat="1" applyFont="1" applyFill="1" applyBorder="1" applyAlignment="1" applyProtection="1">
      <alignment horizontal="center" vertical="center" wrapText="1" shrinkToFit="1"/>
    </xf>
    <xf numFmtId="2" fontId="41" fillId="33" borderId="11" xfId="0" applyNumberFormat="1" applyFont="1" applyFill="1" applyBorder="1" applyAlignment="1" applyProtection="1">
      <alignment horizontal="center" vertical="center" wrapText="1" shrinkToFit="1"/>
    </xf>
    <xf numFmtId="2" fontId="43" fillId="0" borderId="10" xfId="0" applyNumberFormat="1" applyFont="1" applyFill="1" applyBorder="1" applyAlignment="1" applyProtection="1">
      <alignment horizontal="center" vertical="center" wrapText="1" shrinkToFit="1"/>
    </xf>
    <xf numFmtId="2" fontId="44" fillId="0" borderId="0" xfId="0" applyNumberFormat="1" applyFont="1" applyFill="1" applyBorder="1" applyAlignment="1" applyProtection="1">
      <alignment vertical="center" wrapText="1" shrinkToFit="1"/>
      <protection locked="0"/>
    </xf>
    <xf numFmtId="2" fontId="44" fillId="0" borderId="0" xfId="0" applyNumberFormat="1" applyFont="1" applyFill="1" applyBorder="1" applyAlignment="1" applyProtection="1">
      <alignment vertical="center" wrapText="1" shrinkToFit="1"/>
    </xf>
    <xf numFmtId="2" fontId="45" fillId="0" borderId="0" xfId="0" applyNumberFormat="1" applyFont="1" applyFill="1" applyBorder="1" applyAlignment="1" applyProtection="1">
      <protection locked="0"/>
    </xf>
    <xf numFmtId="2" fontId="45" fillId="0" borderId="0" xfId="0" applyNumberFormat="1" applyFont="1" applyFill="1" applyBorder="1" applyAlignment="1" applyProtection="1"/>
    <xf numFmtId="2" fontId="45" fillId="0" borderId="0" xfId="0" applyNumberFormat="1" applyFont="1" applyFill="1" applyAlignment="1" applyProtection="1">
      <protection locked="0"/>
    </xf>
    <xf numFmtId="2" fontId="45" fillId="0" borderId="0" xfId="0" applyNumberFormat="1" applyFont="1" applyFill="1" applyAlignment="1" applyProtection="1"/>
    <xf numFmtId="2" fontId="45" fillId="0" borderId="0" xfId="0" applyNumberFormat="1" applyFont="1" applyAlignment="1" applyProtection="1">
      <protection locked="0"/>
    </xf>
    <xf numFmtId="2" fontId="45" fillId="0" borderId="0" xfId="0" applyNumberFormat="1" applyFont="1" applyAlignment="1" applyProtection="1"/>
    <xf numFmtId="0" fontId="13" fillId="0" borderId="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10" fontId="35" fillId="22" borderId="31" xfId="22" applyNumberFormat="1" applyFont="1" applyFill="1" applyBorder="1" applyAlignment="1" applyProtection="1">
      <alignment horizontal="center" vertical="center" wrapText="1"/>
      <protection locked="0"/>
    </xf>
    <xf numFmtId="10" fontId="35" fillId="22" borderId="18" xfId="22" applyNumberFormat="1" applyFont="1" applyFill="1" applyBorder="1" applyAlignment="1" applyProtection="1">
      <alignment horizontal="center" vertical="center" wrapText="1"/>
    </xf>
    <xf numFmtId="9" fontId="40" fillId="22" borderId="37" xfId="22" applyFont="1" applyFill="1" applyBorder="1" applyAlignment="1" applyProtection="1">
      <alignment horizontal="center" vertical="center" wrapText="1"/>
    </xf>
    <xf numFmtId="1" fontId="12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46" fillId="0" borderId="0" xfId="23" applyNumberFormat="1" applyFill="1" applyBorder="1" applyAlignment="1" applyProtection="1">
      <alignment horizontal="center" vertical="center" wrapText="1" shrinkToFit="1"/>
      <protection locked="0"/>
    </xf>
    <xf numFmtId="2" fontId="46" fillId="0" borderId="2" xfId="23" applyNumberFormat="1" applyFill="1" applyBorder="1" applyAlignment="1" applyProtection="1">
      <alignment horizontal="center" vertical="center" wrapText="1" shrinkToFit="1"/>
      <protection locked="0"/>
    </xf>
    <xf numFmtId="2" fontId="46" fillId="0" borderId="24" xfId="23" applyNumberFormat="1" applyFill="1" applyBorder="1" applyAlignment="1" applyProtection="1">
      <alignment horizontal="center" vertical="center" wrapText="1" shrinkToFit="1"/>
      <protection locked="0"/>
    </xf>
    <xf numFmtId="2" fontId="46" fillId="0" borderId="17" xfId="23" applyNumberFormat="1" applyFill="1" applyBorder="1" applyAlignment="1" applyProtection="1">
      <alignment horizontal="center" vertical="center" wrapText="1" shrinkToFit="1"/>
      <protection locked="0"/>
    </xf>
    <xf numFmtId="0" fontId="47" fillId="37" borderId="2" xfId="0" applyFont="1" applyFill="1" applyBorder="1" applyAlignment="1">
      <alignment horizontal="center" vertical="center" wrapText="1"/>
    </xf>
    <xf numFmtId="0" fontId="12" fillId="37" borderId="2" xfId="0" applyFont="1" applyFill="1" applyBorder="1" applyAlignment="1">
      <alignment horizontal="justify" vertical="center" wrapText="1"/>
    </xf>
    <xf numFmtId="2" fontId="11" fillId="33" borderId="2" xfId="0" applyNumberFormat="1" applyFont="1" applyFill="1" applyBorder="1" applyAlignment="1" applyProtection="1">
      <alignment horizontal="left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38" fillId="0" borderId="2" xfId="0" applyNumberFormat="1" applyFont="1" applyFill="1" applyBorder="1" applyAlignment="1" applyProtection="1">
      <alignment horizontal="center" vertical="center" wrapText="1" shrinkToFit="1"/>
    </xf>
    <xf numFmtId="1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43" fillId="33" borderId="2" xfId="0" applyNumberFormat="1" applyFont="1" applyFill="1" applyBorder="1" applyAlignment="1" applyProtection="1">
      <alignment horizontal="center" vertical="center" wrapText="1" shrinkToFit="1"/>
    </xf>
    <xf numFmtId="1" fontId="11" fillId="33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33" borderId="2" xfId="0" applyNumberFormat="1" applyFont="1" applyFill="1" applyBorder="1" applyAlignment="1" applyProtection="1">
      <alignment horizontal="center" vertical="center" wrapText="1" shrinkToFit="1"/>
    </xf>
    <xf numFmtId="2" fontId="41" fillId="33" borderId="2" xfId="0" applyNumberFormat="1" applyFont="1" applyFill="1" applyBorder="1" applyAlignment="1" applyProtection="1">
      <alignment horizontal="center" vertical="center" wrapText="1" shrinkToFit="1"/>
    </xf>
    <xf numFmtId="2" fontId="8" fillId="34" borderId="2" xfId="0" applyNumberFormat="1" applyFont="1" applyFill="1" applyBorder="1" applyAlignment="1" applyProtection="1">
      <alignment horizontal="center" vertical="center" wrapText="1"/>
    </xf>
    <xf numFmtId="2" fontId="8" fillId="34" borderId="11" xfId="0" applyNumberFormat="1" applyFont="1" applyFill="1" applyBorder="1" applyAlignment="1" applyProtection="1">
      <alignment horizontal="center" vertical="center" wrapText="1"/>
    </xf>
    <xf numFmtId="2" fontId="39" fillId="34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justify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2" fontId="52" fillId="33" borderId="2" xfId="0" applyNumberFormat="1" applyFont="1" applyFill="1" applyBorder="1" applyAlignment="1" applyProtection="1">
      <alignment horizontal="center" vertical="center" wrapText="1" shrinkToFit="1"/>
    </xf>
    <xf numFmtId="2" fontId="12" fillId="0" borderId="4" xfId="11" applyNumberFormat="1" applyFont="1" applyFill="1" applyBorder="1" applyAlignment="1" applyProtection="1">
      <alignment horizontal="center" vertical="center" wrapText="1" shrinkToFit="1"/>
      <protection locked="0"/>
    </xf>
    <xf numFmtId="164" fontId="10" fillId="33" borderId="2" xfId="11" applyFont="1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</xf>
    <xf numFmtId="2" fontId="9" fillId="38" borderId="0" xfId="0" applyNumberFormat="1" applyFont="1" applyFill="1" applyBorder="1" applyAlignment="1" applyProtection="1">
      <protection locked="0"/>
    </xf>
    <xf numFmtId="0" fontId="12" fillId="0" borderId="2" xfId="0" applyFont="1" applyFill="1" applyBorder="1" applyAlignment="1">
      <alignment horizontal="justify"/>
    </xf>
    <xf numFmtId="2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36" xfId="0" applyNumberFormat="1" applyFont="1" applyFill="1" applyBorder="1" applyAlignment="1" applyProtection="1">
      <alignment horizontal="center" vertical="center" wrapText="1" shrinkToFit="1"/>
    </xf>
    <xf numFmtId="0" fontId="12" fillId="0" borderId="0" xfId="0" applyFont="1" applyFill="1" applyBorder="1" applyAlignment="1">
      <alignment wrapText="1"/>
    </xf>
    <xf numFmtId="2" fontId="1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35" xfId="0" applyNumberFormat="1" applyFont="1" applyFill="1" applyBorder="1" applyAlignment="1" applyProtection="1">
      <alignment horizontal="center" vertical="center" wrapText="1" shrinkToFit="1"/>
    </xf>
    <xf numFmtId="2" fontId="12" fillId="22" borderId="2" xfId="0" applyNumberFormat="1" applyFont="1" applyFill="1" applyBorder="1" applyAlignment="1" applyProtection="1">
      <alignment horizontal="left" vertical="center" wrapText="1" shrinkToFit="1"/>
      <protection locked="0"/>
    </xf>
    <xf numFmtId="2" fontId="12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0" xfId="23"/>
    <xf numFmtId="2" fontId="43" fillId="0" borderId="10" xfId="0" applyNumberFormat="1" applyFont="1" applyBorder="1" applyAlignment="1">
      <alignment horizontal="center" vertical="center" wrapText="1" shrinkToFit="1"/>
    </xf>
    <xf numFmtId="2" fontId="12" fillId="9" borderId="2" xfId="11" applyNumberFormat="1" applyFont="1" applyFill="1" applyBorder="1" applyAlignment="1" applyProtection="1">
      <alignment horizontal="center" vertical="center" wrapText="1" shrinkToFit="1"/>
      <protection locked="0"/>
    </xf>
    <xf numFmtId="2" fontId="38" fillId="22" borderId="45" xfId="0" applyNumberFormat="1" applyFont="1" applyFill="1" applyBorder="1" applyAlignment="1">
      <alignment horizontal="center" vertical="center" wrapText="1" shrinkToFit="1"/>
    </xf>
    <xf numFmtId="1" fontId="12" fillId="9" borderId="12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2" fontId="1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29" xfId="11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46" xfId="0" applyNumberFormat="1" applyFont="1" applyFill="1" applyBorder="1" applyAlignment="1" applyProtection="1">
      <alignment horizontal="center" vertical="center" wrapText="1" shrinkToFit="1"/>
    </xf>
    <xf numFmtId="2" fontId="43" fillId="0" borderId="12" xfId="0" applyNumberFormat="1" applyFont="1" applyFill="1" applyBorder="1" applyAlignment="1" applyProtection="1">
      <alignment horizontal="center" vertical="center" wrapText="1" shrinkToFit="1"/>
    </xf>
    <xf numFmtId="164" fontId="10" fillId="33" borderId="5" xfId="11" applyFont="1" applyFill="1" applyBorder="1" applyAlignment="1" applyProtection="1">
      <alignment vertical="center" wrapText="1"/>
      <protection locked="0"/>
    </xf>
    <xf numFmtId="1" fontId="18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2" fontId="11" fillId="33" borderId="4" xfId="0" applyNumberFormat="1" applyFont="1" applyFill="1" applyBorder="1" applyAlignment="1" applyProtection="1">
      <alignment horizontal="left" vertical="center" wrapText="1"/>
      <protection locked="0"/>
    </xf>
    <xf numFmtId="2" fontId="36" fillId="33" borderId="36" xfId="0" applyNumberFormat="1" applyFont="1" applyFill="1" applyBorder="1" applyAlignment="1" applyProtection="1">
      <alignment horizontal="center" vertical="center" wrapText="1" shrinkToFit="1"/>
    </xf>
    <xf numFmtId="1" fontId="12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38" borderId="2" xfId="0" applyNumberFormat="1" applyFont="1" applyFill="1" applyBorder="1" applyAlignment="1" applyProtection="1">
      <protection locked="0"/>
    </xf>
    <xf numFmtId="2" fontId="12" fillId="9" borderId="15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33" borderId="4" xfId="0" applyNumberFormat="1" applyFont="1" applyFill="1" applyBorder="1" applyAlignment="1" applyProtection="1">
      <alignment horizontal="center" vertical="center" wrapText="1" shrinkToFit="1"/>
    </xf>
    <xf numFmtId="2" fontId="46" fillId="0" borderId="0" xfId="23" applyNumberFormat="1" applyAlignment="1" applyProtection="1">
      <protection locked="0"/>
    </xf>
    <xf numFmtId="2" fontId="12" fillId="0" borderId="0" xfId="0" applyNumberFormat="1" applyFont="1" applyAlignment="1" applyProtection="1">
      <alignment horizontal="left" vertical="center" wrapText="1" shrinkToFit="1"/>
      <protection locked="0"/>
    </xf>
    <xf numFmtId="2" fontId="12" fillId="0" borderId="2" xfId="0" applyNumberFormat="1" applyFont="1" applyBorder="1" applyAlignment="1" applyProtection="1">
      <alignment horizontal="center" vertical="center" wrapText="1"/>
      <protection locked="0"/>
    </xf>
    <xf numFmtId="2" fontId="38" fillId="0" borderId="2" xfId="0" applyNumberFormat="1" applyFont="1" applyBorder="1" applyAlignment="1">
      <alignment horizontal="center" vertical="center" wrapText="1" shrinkToFit="1"/>
    </xf>
    <xf numFmtId="2" fontId="52" fillId="33" borderId="2" xfId="0" applyNumberFormat="1" applyFont="1" applyFill="1" applyBorder="1" applyAlignment="1">
      <alignment horizontal="center" vertical="center" wrapText="1" shrinkToFit="1"/>
    </xf>
    <xf numFmtId="2" fontId="43" fillId="0" borderId="11" xfId="0" applyNumberFormat="1" applyFont="1" applyBorder="1" applyAlignment="1">
      <alignment horizontal="center" vertical="center" wrapText="1" shrinkToFit="1"/>
    </xf>
    <xf numFmtId="1" fontId="1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33" borderId="46" xfId="0" applyNumberFormat="1" applyFont="1" applyFill="1" applyBorder="1" applyAlignment="1" applyProtection="1">
      <alignment horizontal="center" vertical="center" wrapText="1" shrinkToFit="1"/>
    </xf>
    <xf numFmtId="2" fontId="41" fillId="33" borderId="47" xfId="0" applyNumberFormat="1" applyFont="1" applyFill="1" applyBorder="1" applyAlignment="1" applyProtection="1">
      <alignment horizontal="center" vertical="center" wrapText="1" shrinkToFit="1"/>
    </xf>
    <xf numFmtId="2" fontId="38" fillId="22" borderId="2" xfId="0" applyNumberFormat="1" applyFont="1" applyFill="1" applyBorder="1" applyAlignment="1">
      <alignment horizontal="center" vertical="center" wrapText="1" shrinkToFit="1"/>
    </xf>
    <xf numFmtId="2" fontId="43" fillId="0" borderId="2" xfId="0" applyNumberFormat="1" applyFont="1" applyBorder="1" applyAlignment="1">
      <alignment horizontal="center" vertical="center" wrapText="1" shrinkToFit="1"/>
    </xf>
    <xf numFmtId="0" fontId="46" fillId="0" borderId="0" xfId="23" applyAlignment="1"/>
    <xf numFmtId="1" fontId="12" fillId="9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1" fillId="7" borderId="16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23" xfId="0" applyFont="1" applyFill="1" applyBorder="1" applyAlignment="1" applyProtection="1">
      <alignment horizontal="center" vertical="center" wrapText="1"/>
    </xf>
    <xf numFmtId="0" fontId="3" fillId="5" borderId="24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1" fontId="3" fillId="5" borderId="26" xfId="0" applyNumberFormat="1" applyFont="1" applyFill="1" applyBorder="1" applyAlignment="1" applyProtection="1">
      <alignment horizontal="center" vertical="center" wrapText="1"/>
    </xf>
    <xf numFmtId="1" fontId="3" fillId="5" borderId="27" xfId="0" applyNumberFormat="1" applyFont="1" applyFill="1" applyBorder="1" applyAlignment="1" applyProtection="1">
      <alignment horizontal="center" vertical="center" wrapText="1"/>
    </xf>
    <xf numFmtId="0" fontId="18" fillId="4" borderId="14" xfId="0" applyFont="1" applyFill="1" applyBorder="1" applyAlignment="1" applyProtection="1">
      <alignment horizontal="left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 wrapText="1"/>
    </xf>
    <xf numFmtId="0" fontId="8" fillId="8" borderId="14" xfId="0" applyFont="1" applyFill="1" applyBorder="1" applyAlignment="1" applyProtection="1">
      <alignment horizontal="center" vertical="center" wrapText="1"/>
    </xf>
    <xf numFmtId="0" fontId="8" fillId="8" borderId="15" xfId="0" applyFont="1" applyFill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</xf>
    <xf numFmtId="0" fontId="8" fillId="8" borderId="21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1" fontId="3" fillId="5" borderId="22" xfId="0" applyNumberFormat="1" applyFont="1" applyFill="1" applyBorder="1" applyAlignment="1" applyProtection="1">
      <alignment horizontal="center" vertical="center" wrapText="1" shrinkToFit="1"/>
    </xf>
    <xf numFmtId="1" fontId="3" fillId="5" borderId="10" xfId="0" applyNumberFormat="1" applyFont="1" applyFill="1" applyBorder="1" applyAlignment="1" applyProtection="1">
      <alignment horizontal="center" vertical="center" wrapText="1" shrinkToFit="1"/>
    </xf>
    <xf numFmtId="2" fontId="3" fillId="5" borderId="24" xfId="0" applyNumberFormat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left" vertical="center" wrapText="1"/>
    </xf>
    <xf numFmtId="1" fontId="51" fillId="0" borderId="39" xfId="0" applyNumberFormat="1" applyFont="1" applyBorder="1" applyAlignment="1" applyProtection="1">
      <alignment horizontal="center" vertical="center" shrinkToFit="1"/>
      <protection locked="0"/>
    </xf>
    <xf numFmtId="1" fontId="51" fillId="0" borderId="40" xfId="0" applyNumberFormat="1" applyFont="1" applyBorder="1" applyAlignment="1" applyProtection="1">
      <alignment horizontal="center" vertical="center" shrinkToFit="1"/>
      <protection locked="0"/>
    </xf>
    <xf numFmtId="1" fontId="51" fillId="0" borderId="41" xfId="0" applyNumberFormat="1" applyFont="1" applyBorder="1" applyAlignment="1" applyProtection="1">
      <alignment horizontal="center" vertical="center" shrinkToFit="1"/>
      <protection locked="0"/>
    </xf>
    <xf numFmtId="1" fontId="51" fillId="0" borderId="42" xfId="0" applyNumberFormat="1" applyFont="1" applyBorder="1" applyAlignment="1" applyProtection="1">
      <alignment horizontal="center" vertical="center" shrinkToFit="1"/>
      <protection locked="0"/>
    </xf>
    <xf numFmtId="1" fontId="51" fillId="0" borderId="43" xfId="0" applyNumberFormat="1" applyFont="1" applyBorder="1" applyAlignment="1" applyProtection="1">
      <alignment horizontal="center" vertical="center" shrinkToFit="1"/>
      <protection locked="0"/>
    </xf>
    <xf numFmtId="1" fontId="51" fillId="0" borderId="44" xfId="0" applyNumberFormat="1" applyFont="1" applyBorder="1" applyAlignment="1" applyProtection="1">
      <alignment horizontal="center" vertical="center" shrinkToFit="1"/>
      <protection locked="0"/>
    </xf>
    <xf numFmtId="2" fontId="3" fillId="22" borderId="24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26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30" xfId="0" applyNumberFormat="1" applyFont="1" applyFill="1" applyBorder="1" applyAlignment="1" applyProtection="1">
      <alignment horizontal="center" vertical="center" wrapText="1"/>
      <protection locked="0"/>
    </xf>
    <xf numFmtId="2" fontId="41" fillId="22" borderId="22" xfId="0" applyNumberFormat="1" applyFont="1" applyFill="1" applyBorder="1" applyAlignment="1" applyProtection="1">
      <alignment horizontal="center" vertical="center" wrapText="1"/>
      <protection locked="0"/>
    </xf>
    <xf numFmtId="2" fontId="41" fillId="22" borderId="25" xfId="0" applyNumberFormat="1" applyFont="1" applyFill="1" applyBorder="1" applyAlignment="1" applyProtection="1">
      <alignment horizontal="center" vertical="center" wrapText="1"/>
      <protection locked="0"/>
    </xf>
    <xf numFmtId="2" fontId="36" fillId="22" borderId="33" xfId="0" applyNumberFormat="1" applyFont="1" applyFill="1" applyBorder="1" applyAlignment="1" applyProtection="1">
      <alignment horizontal="center" vertical="center" wrapText="1"/>
    </xf>
    <xf numFmtId="2" fontId="36" fillId="22" borderId="34" xfId="0" applyNumberFormat="1" applyFont="1" applyFill="1" applyBorder="1" applyAlignment="1" applyProtection="1">
      <alignment horizontal="center" vertical="center" wrapText="1"/>
    </xf>
    <xf numFmtId="1" fontId="3" fillId="22" borderId="22" xfId="0" applyNumberFormat="1" applyFont="1" applyFill="1" applyBorder="1" applyAlignment="1" applyProtection="1">
      <alignment horizontal="center" vertical="center" wrapText="1" shrinkToFit="1"/>
      <protection locked="0"/>
    </xf>
    <xf numFmtId="1" fontId="3" fillId="2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47" fillId="38" borderId="16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 wrapText="1"/>
    </xf>
    <xf numFmtId="2" fontId="29" fillId="35" borderId="19" xfId="0" applyNumberFormat="1" applyFont="1" applyFill="1" applyBorder="1" applyAlignment="1" applyProtection="1">
      <alignment horizontal="center" vertical="center" wrapText="1"/>
      <protection locked="0"/>
    </xf>
    <xf numFmtId="2" fontId="29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29" fillId="35" borderId="23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" fontId="49" fillId="22" borderId="39" xfId="0" applyNumberFormat="1" applyFont="1" applyFill="1" applyBorder="1" applyAlignment="1" applyProtection="1">
      <alignment horizontal="center" vertical="center" wrapText="1"/>
      <protection locked="0"/>
    </xf>
    <xf numFmtId="1" fontId="49" fillId="22" borderId="40" xfId="0" applyNumberFormat="1" applyFont="1" applyFill="1" applyBorder="1" applyAlignment="1" applyProtection="1">
      <alignment horizontal="center" vertical="center" wrapText="1"/>
      <protection locked="0"/>
    </xf>
    <xf numFmtId="1" fontId="49" fillId="22" borderId="41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2" borderId="31" xfId="0" applyNumberFormat="1" applyFont="1" applyFill="1" applyBorder="1" applyAlignment="1" applyProtection="1">
      <alignment horizontal="center" vertical="center" wrapText="1"/>
      <protection locked="0"/>
    </xf>
    <xf numFmtId="1" fontId="35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35" fillId="22" borderId="38" xfId="0" applyNumberFormat="1" applyFont="1" applyFill="1" applyBorder="1" applyAlignment="1" applyProtection="1">
      <alignment horizontal="center" vertical="center" wrapText="1"/>
      <protection locked="0"/>
    </xf>
    <xf numFmtId="2" fontId="29" fillId="36" borderId="19" xfId="0" applyNumberFormat="1" applyFont="1" applyFill="1" applyBorder="1" applyAlignment="1" applyProtection="1">
      <alignment horizontal="left" vertical="center" wrapText="1"/>
      <protection locked="0"/>
    </xf>
    <xf numFmtId="2" fontId="29" fillId="36" borderId="14" xfId="0" applyNumberFormat="1" applyFont="1" applyFill="1" applyBorder="1" applyAlignment="1" applyProtection="1">
      <alignment horizontal="left" vertical="center" wrapText="1"/>
      <protection locked="0"/>
    </xf>
    <xf numFmtId="2" fontId="29" fillId="36" borderId="23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6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48" fillId="38" borderId="16" xfId="0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wrapText="1"/>
    </xf>
  </cellXfs>
  <cellStyles count="24">
    <cellStyle name="20% — акцент5" xfId="17" builtinId="46" hidden="1"/>
    <cellStyle name="20% — акцент5" xfId="1"/>
    <cellStyle name="20% — акцент6" xfId="20" builtinId="50" hidden="1"/>
    <cellStyle name="20% — акцент6" xfId="2"/>
    <cellStyle name="40% — акцент1" xfId="12" builtinId="31" hidden="1"/>
    <cellStyle name="40% — акцент1" xfId="3"/>
    <cellStyle name="40% — акцент2" xfId="14" builtinId="35" hidden="1"/>
    <cellStyle name="40% — акцент2" xfId="4"/>
    <cellStyle name="40% — акцент4" xfId="16" builtinId="43" hidden="1"/>
    <cellStyle name="40% — акцент4" xfId="5"/>
    <cellStyle name="40% — акцент5" xfId="18" builtinId="47" hidden="1"/>
    <cellStyle name="40% — акцент5" xfId="6"/>
    <cellStyle name="40% — акцент6" xfId="21" builtinId="51" hidden="1"/>
    <cellStyle name="40% — акцент6" xfId="7"/>
    <cellStyle name="60% — акцент1" xfId="13" builtinId="32" hidden="1"/>
    <cellStyle name="60% — акцент1" xfId="8"/>
    <cellStyle name="60% — акцент2" xfId="15" builtinId="36" hidden="1"/>
    <cellStyle name="60% — акцент2" xfId="9"/>
    <cellStyle name="60% — акцент5" xfId="19" builtinId="48" hidden="1"/>
    <cellStyle name="60% — акцент5" xfId="10"/>
    <cellStyle name="Гиперссылка" xfId="23" builtinId="8"/>
    <cellStyle name="Обычный" xfId="0" builtinId="0"/>
    <cellStyle name="Процентный" xfId="22" builtinId="5"/>
    <cellStyle name="Финансовый" xfId="11" builtinId="3"/>
  </cellStyles>
  <dxfs count="5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10"/>
        <color theme="1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10"/>
        <color theme="0"/>
      </font>
      <fill>
        <patternFill patternType="solid">
          <fgColor theme="4"/>
          <bgColor theme="4"/>
        </patternFill>
      </fill>
      <border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404811</xdr:colOff>
      <xdr:row>3</xdr:row>
      <xdr:rowOff>31989</xdr:rowOff>
    </xdr:from>
    <xdr:to>
      <xdr:col>10</xdr:col>
      <xdr:colOff>1006728</xdr:colOff>
      <xdr:row>5</xdr:row>
      <xdr:rowOff>166210</xdr:rowOff>
    </xdr:to>
    <xdr:pic>
      <xdr:nvPicPr>
        <xdr:cNvPr id="2" name="Picture 4" descr="ÐÐ°ÑÑÐ¸Ð½ÐºÐ¸ Ð¿Ð¾ Ð·Ð°Ð¿ÑÐ¾ÑÑ ÑÑÑÐ¸ÑÑÐ¸ÑÐ½Ð° Ð½Ð°Ð²ÑÐ³Ð°ÑÑÑ">
          <a:extLst>
            <a:ext uri="{FF2B5EF4-FFF2-40B4-BE49-F238E27FC236}">
              <a16:creationId xmlns:a16="http://schemas.microsoft.com/office/drawing/2014/main" xmlns="" id="{ECBD005C-DC1F-492F-925D-659940DFCF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20" t="3596" r="23460" b="4320"/>
        <a:stretch/>
      </xdr:blipFill>
      <xdr:spPr bwMode="auto">
        <a:xfrm>
          <a:off x="12942092" y="1627427"/>
          <a:ext cx="1209136" cy="1467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202406</xdr:colOff>
      <xdr:row>23</xdr:row>
      <xdr:rowOff>47624</xdr:rowOff>
    </xdr:from>
    <xdr:to>
      <xdr:col>10</xdr:col>
      <xdr:colOff>1321593</xdr:colOff>
      <xdr:row>26</xdr:row>
      <xdr:rowOff>148303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5DA5B0D0-6603-4DCF-812E-C7CD6201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87" y="12299155"/>
          <a:ext cx="1726406" cy="946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166689</xdr:colOff>
      <xdr:row>27</xdr:row>
      <xdr:rowOff>0</xdr:rowOff>
    </xdr:from>
    <xdr:to>
      <xdr:col>10</xdr:col>
      <xdr:colOff>1254243</xdr:colOff>
      <xdr:row>29</xdr:row>
      <xdr:rowOff>240506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384F227A-F2F6-47F0-8C32-C2D99F23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3970" y="13906499"/>
          <a:ext cx="1694773" cy="97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202405</xdr:colOff>
      <xdr:row>20</xdr:row>
      <xdr:rowOff>527621</xdr:rowOff>
    </xdr:from>
    <xdr:to>
      <xdr:col>10</xdr:col>
      <xdr:colOff>1428749</xdr:colOff>
      <xdr:row>23</xdr:row>
      <xdr:rowOff>34898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C8899E9B-9383-44DA-8DFD-334B27014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39686" y="11267059"/>
          <a:ext cx="1833563" cy="1019370"/>
        </a:xfrm>
        <a:prstGeom prst="rect">
          <a:avLst/>
        </a:prstGeom>
      </xdr:spPr>
    </xdr:pic>
    <xdr:clientData/>
  </xdr:twoCellAnchor>
  <xdr:twoCellAnchor editAs="oneCell">
    <xdr:from>
      <xdr:col>9</xdr:col>
      <xdr:colOff>453133</xdr:colOff>
      <xdr:row>5</xdr:row>
      <xdr:rowOff>226217</xdr:rowOff>
    </xdr:from>
    <xdr:to>
      <xdr:col>10</xdr:col>
      <xdr:colOff>1388269</xdr:colOff>
      <xdr:row>7</xdr:row>
      <xdr:rowOff>314324</xdr:rowOff>
    </xdr:to>
    <xdr:pic>
      <xdr:nvPicPr>
        <xdr:cNvPr id="6" name="Рисунок 5" descr="Указатель улиц, уличный информационный указатель, формат 600х200мм (Количество табличек: 7шт; ) - РВК Ташута - рекламно-производственная компания в Черниговской области">
          <a:extLst>
            <a:ext uri="{FF2B5EF4-FFF2-40B4-BE49-F238E27FC236}">
              <a16:creationId xmlns:a16="http://schemas.microsoft.com/office/drawing/2014/main" xmlns="" id="{C24AE6CB-817F-4F8C-A051-00D2FD6B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0414" y="3155155"/>
          <a:ext cx="1542355" cy="1159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502668</xdr:colOff>
      <xdr:row>7</xdr:row>
      <xdr:rowOff>392906</xdr:rowOff>
    </xdr:from>
    <xdr:to>
      <xdr:col>11</xdr:col>
      <xdr:colOff>14287</xdr:colOff>
      <xdr:row>10</xdr:row>
      <xdr:rowOff>78581</xdr:rowOff>
    </xdr:to>
    <xdr:pic>
      <xdr:nvPicPr>
        <xdr:cNvPr id="7" name="Рисунок 6" descr="Похожее изображение">
          <a:extLst>
            <a:ext uri="{FF2B5EF4-FFF2-40B4-BE49-F238E27FC236}">
              <a16:creationId xmlns:a16="http://schemas.microsoft.com/office/drawing/2014/main" xmlns="" id="{447386B7-EE28-49FF-B0F9-FA7580B5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949" y="4393406"/>
          <a:ext cx="1619026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10360</xdr:colOff>
      <xdr:row>12</xdr:row>
      <xdr:rowOff>392905</xdr:rowOff>
    </xdr:from>
    <xdr:to>
      <xdr:col>10</xdr:col>
      <xdr:colOff>1326355</xdr:colOff>
      <xdr:row>15</xdr:row>
      <xdr:rowOff>109537</xdr:rowOff>
    </xdr:to>
    <xdr:pic>
      <xdr:nvPicPr>
        <xdr:cNvPr id="8" name="Рисунок 7" descr="Велосипед горный найнер Optimabikes F-1 HDD - Velosklad-prom в Киеве">
          <a:extLst>
            <a:ext uri="{FF2B5EF4-FFF2-40B4-BE49-F238E27FC236}">
              <a16:creationId xmlns:a16="http://schemas.microsoft.com/office/drawing/2014/main" xmlns="" id="{F7E32806-A8F6-47FC-BB83-DF1EEAE5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860" y="6429374"/>
          <a:ext cx="1315995" cy="1323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CCs" displayName="CCs" ref="A1:F51" totalsRowShown="0" headerRowDxfId="4">
  <autoFilter ref="A1:F51"/>
  <tableColumns count="6">
    <tableColumn id="1" name="#" dataDxfId="3"/>
    <tableColumn id="2" name="CC en"/>
    <tableColumn id="3" name="CC ukr"/>
    <tableColumn id="4" name="Region" dataDxfId="2"/>
    <tableColumn id="5" name="Responsible person" dataDxfId="1"/>
    <tableColumn id="6" name="Cohort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rom.ua/p1005595155-palatka-trehmestnaya-greencamp.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27.ua/" TargetMode="External"/><Relationship Id="rId7" Type="http://schemas.openxmlformats.org/officeDocument/2006/relationships/hyperlink" Target="https://prom.ua/p1033573718-spalnik-meshok-kokon.html" TargetMode="External"/><Relationship Id="rId12" Type="http://schemas.openxmlformats.org/officeDocument/2006/relationships/hyperlink" Target="https://prom.ua/p904620229-naduvnaya-turisticheskaya-bajdarka.html" TargetMode="External"/><Relationship Id="rId2" Type="http://schemas.openxmlformats.org/officeDocument/2006/relationships/hyperlink" Target="http://www.hotline.ua;/" TargetMode="External"/><Relationship Id="rId1" Type="http://schemas.openxmlformats.org/officeDocument/2006/relationships/hyperlink" Target="http://www.prom.ua/" TargetMode="External"/><Relationship Id="rId6" Type="http://schemas.openxmlformats.org/officeDocument/2006/relationships/hyperlink" Target="https://prom.ua/p707024529-palatka-turisticheskaya-chetyryohmestnaya.html" TargetMode="External"/><Relationship Id="rId11" Type="http://schemas.openxmlformats.org/officeDocument/2006/relationships/hyperlink" Target="https://prom.ua/p603219285-verda-kayak-dlya.html" TargetMode="External"/><Relationship Id="rId5" Type="http://schemas.openxmlformats.org/officeDocument/2006/relationships/hyperlink" Target="https://prom.ua/p726534645-ukazatel-ulits-ulichnyj.html" TargetMode="External"/><Relationship Id="rId10" Type="http://schemas.openxmlformats.org/officeDocument/2006/relationships/hyperlink" Target="https://prom.ua/p742702537-kovrik-karemat-turisticheskij.html" TargetMode="External"/><Relationship Id="rId4" Type="http://schemas.openxmlformats.org/officeDocument/2006/relationships/hyperlink" Target="https://prom.ua/p1020847612-velosiped-gornyj-najner.html" TargetMode="External"/><Relationship Id="rId9" Type="http://schemas.openxmlformats.org/officeDocument/2006/relationships/hyperlink" Target="https://prom.ua/p972484707-turisticheskaya-palatka-iglo.html" TargetMode="External"/><Relationship Id="rId1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view="pageBreakPreview" topLeftCell="A45" zoomScaleSheetLayoutView="100" workbookViewId="0">
      <selection activeCell="D69" sqref="D69"/>
    </sheetView>
  </sheetViews>
  <sheetFormatPr defaultColWidth="9.140625" defaultRowHeight="12.75" outlineLevelRow="1" x14ac:dyDescent="0.2"/>
  <cols>
    <col min="1" max="1" width="4.7109375" style="23" customWidth="1"/>
    <col min="2" max="2" width="41.5703125" style="24" customWidth="1"/>
    <col min="3" max="3" width="11.42578125" style="25" customWidth="1"/>
    <col min="4" max="4" width="12.85546875" style="25" customWidth="1"/>
    <col min="5" max="5" width="15.85546875" style="26" customWidth="1"/>
    <col min="6" max="6" width="18.7109375" style="27" customWidth="1"/>
    <col min="7" max="7" width="23.5703125" style="25" customWidth="1"/>
    <col min="8" max="8" width="28.85546875" style="25" customWidth="1"/>
    <col min="9" max="9" width="10.5703125" style="25" hidden="1" customWidth="1"/>
    <col min="10" max="10" width="9.28515625" style="25" hidden="1" customWidth="1"/>
    <col min="11" max="11" width="11.42578125" style="25" hidden="1" customWidth="1"/>
    <col min="12" max="12" width="10.42578125" style="25" customWidth="1"/>
    <col min="13" max="14" width="9.140625" style="25" customWidth="1"/>
    <col min="15" max="15" width="13" style="25" bestFit="1" customWidth="1"/>
    <col min="16" max="16384" width="9.140625" style="25"/>
  </cols>
  <sheetData>
    <row r="1" spans="1:12" ht="1.5" customHeight="1" thickBot="1" x14ac:dyDescent="0.25"/>
    <row r="2" spans="1:12" ht="42" customHeight="1" x14ac:dyDescent="0.2">
      <c r="A2" s="248" t="s">
        <v>0</v>
      </c>
      <c r="B2" s="227" t="s">
        <v>1</v>
      </c>
      <c r="C2" s="227" t="s">
        <v>2</v>
      </c>
      <c r="D2" s="227" t="s">
        <v>3</v>
      </c>
      <c r="E2" s="250" t="s">
        <v>4</v>
      </c>
      <c r="F2" s="233" t="s">
        <v>5</v>
      </c>
      <c r="G2" s="235" t="s">
        <v>6</v>
      </c>
      <c r="H2" s="236"/>
      <c r="I2" s="29"/>
      <c r="J2" s="30"/>
      <c r="K2" s="225" t="s">
        <v>7</v>
      </c>
      <c r="L2" s="26"/>
    </row>
    <row r="3" spans="1:12" s="34" customFormat="1" ht="42" customHeight="1" x14ac:dyDescent="0.2">
      <c r="A3" s="249"/>
      <c r="B3" s="228"/>
      <c r="C3" s="228"/>
      <c r="D3" s="228"/>
      <c r="E3" s="251"/>
      <c r="F3" s="234"/>
      <c r="G3" s="181" t="s">
        <v>8</v>
      </c>
      <c r="H3" s="31" t="e">
        <f>#REF!</f>
        <v>#REF!</v>
      </c>
      <c r="I3" s="32" t="s">
        <v>9</v>
      </c>
      <c r="J3" s="181" t="s">
        <v>10</v>
      </c>
      <c r="K3" s="226"/>
      <c r="L3" s="33"/>
    </row>
    <row r="4" spans="1:12" s="39" customFormat="1" ht="42" customHeight="1" x14ac:dyDescent="0.2">
      <c r="A4" s="35"/>
      <c r="B4" s="230" t="s">
        <v>11</v>
      </c>
      <c r="C4" s="231"/>
      <c r="D4" s="231"/>
      <c r="E4" s="231"/>
      <c r="F4" s="231"/>
      <c r="G4" s="231"/>
      <c r="H4" s="232"/>
      <c r="I4" s="36"/>
      <c r="J4" s="37"/>
      <c r="K4" s="37"/>
      <c r="L4" s="38"/>
    </row>
    <row r="5" spans="1:12" s="44" customFormat="1" ht="33" customHeight="1" x14ac:dyDescent="0.2">
      <c r="A5" s="40">
        <v>1</v>
      </c>
      <c r="B5" s="41" t="s">
        <v>12</v>
      </c>
      <c r="C5" s="41" t="s">
        <v>13</v>
      </c>
      <c r="D5" s="41">
        <v>45.56</v>
      </c>
      <c r="E5" s="41">
        <v>80</v>
      </c>
      <c r="F5" s="42">
        <f>D5*E5</f>
        <v>3644.8</v>
      </c>
      <c r="G5" s="119"/>
      <c r="H5" s="43">
        <f t="shared" ref="H5:H18" si="0">F5-G5</f>
        <v>3645</v>
      </c>
    </row>
    <row r="6" spans="1:12" s="44" customFormat="1" ht="35.25" customHeight="1" x14ac:dyDescent="0.2">
      <c r="A6" s="40">
        <v>2</v>
      </c>
      <c r="B6" s="41" t="s">
        <v>14</v>
      </c>
      <c r="C6" s="41" t="s">
        <v>15</v>
      </c>
      <c r="D6" s="41">
        <v>6.5</v>
      </c>
      <c r="E6" s="41">
        <v>450</v>
      </c>
      <c r="F6" s="42">
        <f t="shared" ref="F6:F18" si="1">D6*E6</f>
        <v>2925</v>
      </c>
      <c r="G6" s="119"/>
      <c r="H6" s="43">
        <f t="shared" si="0"/>
        <v>2925</v>
      </c>
    </row>
    <row r="7" spans="1:12" s="44" customFormat="1" ht="38.25" customHeight="1" x14ac:dyDescent="0.2">
      <c r="A7" s="40">
        <v>3</v>
      </c>
      <c r="B7" s="41" t="s">
        <v>16</v>
      </c>
      <c r="C7" s="41" t="s">
        <v>17</v>
      </c>
      <c r="D7" s="41">
        <v>2</v>
      </c>
      <c r="E7" s="41">
        <v>150</v>
      </c>
      <c r="F7" s="42">
        <f t="shared" si="1"/>
        <v>300</v>
      </c>
      <c r="G7" s="119"/>
      <c r="H7" s="43">
        <f t="shared" si="0"/>
        <v>300</v>
      </c>
    </row>
    <row r="8" spans="1:12" s="44" customFormat="1" ht="34.5" customHeight="1" x14ac:dyDescent="0.2">
      <c r="A8" s="40">
        <v>4</v>
      </c>
      <c r="B8" s="41" t="s">
        <v>18</v>
      </c>
      <c r="C8" s="41" t="s">
        <v>13</v>
      </c>
      <c r="D8" s="41">
        <v>68.400000000000006</v>
      </c>
      <c r="E8" s="41">
        <v>50</v>
      </c>
      <c r="F8" s="42">
        <f t="shared" si="1"/>
        <v>3420</v>
      </c>
      <c r="G8" s="119"/>
      <c r="H8" s="43">
        <f t="shared" si="0"/>
        <v>3420</v>
      </c>
    </row>
    <row r="9" spans="1:12" s="44" customFormat="1" ht="45" customHeight="1" x14ac:dyDescent="0.2">
      <c r="A9" s="40">
        <v>5</v>
      </c>
      <c r="B9" s="41" t="s">
        <v>19</v>
      </c>
      <c r="C9" s="41" t="s">
        <v>17</v>
      </c>
      <c r="D9" s="41">
        <v>2</v>
      </c>
      <c r="E9" s="41">
        <v>170</v>
      </c>
      <c r="F9" s="42">
        <f t="shared" si="1"/>
        <v>340</v>
      </c>
      <c r="G9" s="119"/>
      <c r="H9" s="43">
        <f t="shared" si="0"/>
        <v>340</v>
      </c>
    </row>
    <row r="10" spans="1:12" s="44" customFormat="1" ht="52.5" customHeight="1" x14ac:dyDescent="0.2">
      <c r="A10" s="40">
        <v>6</v>
      </c>
      <c r="B10" s="41" t="s">
        <v>20</v>
      </c>
      <c r="C10" s="41" t="s">
        <v>17</v>
      </c>
      <c r="D10" s="41">
        <v>18</v>
      </c>
      <c r="E10" s="41">
        <v>25</v>
      </c>
      <c r="F10" s="42">
        <f t="shared" si="1"/>
        <v>450</v>
      </c>
      <c r="G10" s="119"/>
      <c r="H10" s="43">
        <f t="shared" si="0"/>
        <v>450</v>
      </c>
    </row>
    <row r="11" spans="1:12" s="44" customFormat="1" ht="52.5" hidden="1" customHeight="1" outlineLevel="1" x14ac:dyDescent="0.2">
      <c r="A11" s="40"/>
      <c r="B11" s="45"/>
      <c r="C11" s="45"/>
      <c r="D11" s="45"/>
      <c r="E11" s="45"/>
      <c r="F11" s="42">
        <f t="shared" si="1"/>
        <v>0</v>
      </c>
      <c r="G11" s="119"/>
      <c r="H11" s="43">
        <f t="shared" si="0"/>
        <v>0</v>
      </c>
    </row>
    <row r="12" spans="1:12" s="44" customFormat="1" ht="52.5" hidden="1" customHeight="1" outlineLevel="1" x14ac:dyDescent="0.2">
      <c r="A12" s="40"/>
      <c r="B12" s="45"/>
      <c r="C12" s="45"/>
      <c r="D12" s="45"/>
      <c r="E12" s="45"/>
      <c r="F12" s="42">
        <f t="shared" si="1"/>
        <v>0</v>
      </c>
      <c r="G12" s="119"/>
      <c r="H12" s="43">
        <f t="shared" si="0"/>
        <v>0</v>
      </c>
    </row>
    <row r="13" spans="1:12" s="44" customFormat="1" ht="52.5" hidden="1" customHeight="1" outlineLevel="1" x14ac:dyDescent="0.2">
      <c r="A13" s="40"/>
      <c r="B13" s="45"/>
      <c r="C13" s="45"/>
      <c r="D13" s="45"/>
      <c r="E13" s="45"/>
      <c r="F13" s="42">
        <f t="shared" si="1"/>
        <v>0</v>
      </c>
      <c r="G13" s="119"/>
      <c r="H13" s="43">
        <f t="shared" si="0"/>
        <v>0</v>
      </c>
    </row>
    <row r="14" spans="1:12" s="44" customFormat="1" ht="52.5" hidden="1" customHeight="1" outlineLevel="1" x14ac:dyDescent="0.2">
      <c r="A14" s="40"/>
      <c r="B14" s="45"/>
      <c r="C14" s="45"/>
      <c r="D14" s="45"/>
      <c r="E14" s="45"/>
      <c r="F14" s="42">
        <f t="shared" si="1"/>
        <v>0</v>
      </c>
      <c r="G14" s="119"/>
      <c r="H14" s="43">
        <f t="shared" si="0"/>
        <v>0</v>
      </c>
    </row>
    <row r="15" spans="1:12" s="44" customFormat="1" ht="52.5" hidden="1" customHeight="1" outlineLevel="1" x14ac:dyDescent="0.2">
      <c r="A15" s="40"/>
      <c r="B15" s="45"/>
      <c r="C15" s="45"/>
      <c r="D15" s="45"/>
      <c r="E15" s="45"/>
      <c r="F15" s="42">
        <f t="shared" si="1"/>
        <v>0</v>
      </c>
      <c r="G15" s="119"/>
      <c r="H15" s="43">
        <f t="shared" si="0"/>
        <v>0</v>
      </c>
    </row>
    <row r="16" spans="1:12" s="44" customFormat="1" ht="52.5" hidden="1" customHeight="1" outlineLevel="1" x14ac:dyDescent="0.2">
      <c r="A16" s="40"/>
      <c r="B16" s="45"/>
      <c r="C16" s="45"/>
      <c r="D16" s="45"/>
      <c r="E16" s="45"/>
      <c r="F16" s="42">
        <f t="shared" si="1"/>
        <v>0</v>
      </c>
      <c r="G16" s="119"/>
      <c r="H16" s="43">
        <f t="shared" si="0"/>
        <v>0</v>
      </c>
    </row>
    <row r="17" spans="1:14" s="44" customFormat="1" ht="52.5" hidden="1" customHeight="1" outlineLevel="1" x14ac:dyDescent="0.2">
      <c r="A17" s="40"/>
      <c r="B17" s="45"/>
      <c r="C17" s="45"/>
      <c r="D17" s="45"/>
      <c r="E17" s="45"/>
      <c r="F17" s="42">
        <f t="shared" si="1"/>
        <v>0</v>
      </c>
      <c r="G17" s="119"/>
      <c r="H17" s="43">
        <f t="shared" si="0"/>
        <v>0</v>
      </c>
    </row>
    <row r="18" spans="1:14" s="44" customFormat="1" ht="52.5" hidden="1" customHeight="1" outlineLevel="1" x14ac:dyDescent="0.2">
      <c r="A18" s="40"/>
      <c r="B18" s="45"/>
      <c r="C18" s="45"/>
      <c r="D18" s="45"/>
      <c r="E18" s="45"/>
      <c r="F18" s="42">
        <f t="shared" si="1"/>
        <v>0</v>
      </c>
      <c r="G18" s="119"/>
      <c r="H18" s="43">
        <f t="shared" si="0"/>
        <v>0</v>
      </c>
    </row>
    <row r="19" spans="1:14" s="50" customFormat="1" ht="22.5" customHeight="1" collapsed="1" x14ac:dyDescent="0.2">
      <c r="A19" s="46"/>
      <c r="B19" s="229" t="s">
        <v>21</v>
      </c>
      <c r="C19" s="229"/>
      <c r="D19" s="229"/>
      <c r="E19" s="229"/>
      <c r="F19" s="18">
        <f>SUM(F5:F18)</f>
        <v>11080</v>
      </c>
      <c r="G19" s="123">
        <f>SUM(G5:G18)</f>
        <v>0</v>
      </c>
      <c r="H19" s="18">
        <f>SUM(H5:H18)</f>
        <v>11080</v>
      </c>
      <c r="I19" s="47" t="e">
        <f>SUM(#REF!)</f>
        <v>#REF!</v>
      </c>
      <c r="J19" s="47" t="e">
        <f>SUM(#REF!)</f>
        <v>#REF!</v>
      </c>
      <c r="K19" s="48"/>
      <c r="L19" s="49"/>
    </row>
    <row r="20" spans="1:14" s="56" customFormat="1" ht="51.75" customHeight="1" x14ac:dyDescent="0.2">
      <c r="A20" s="51"/>
      <c r="B20" s="230" t="s">
        <v>22</v>
      </c>
      <c r="C20" s="231"/>
      <c r="D20" s="231"/>
      <c r="E20" s="231"/>
      <c r="F20" s="231"/>
      <c r="G20" s="231"/>
      <c r="H20" s="232"/>
      <c r="I20" s="52"/>
      <c r="J20" s="53"/>
      <c r="K20" s="53"/>
      <c r="L20" s="54"/>
      <c r="M20" s="55"/>
      <c r="N20" s="55"/>
    </row>
    <row r="21" spans="1:14" s="44" customFormat="1" ht="37.5" customHeight="1" x14ac:dyDescent="0.2">
      <c r="A21" s="40">
        <v>7</v>
      </c>
      <c r="B21" s="57" t="s">
        <v>23</v>
      </c>
      <c r="C21" s="58" t="s">
        <v>15</v>
      </c>
      <c r="D21" s="58">
        <v>1.8</v>
      </c>
      <c r="E21" s="58">
        <v>800</v>
      </c>
      <c r="F21" s="42">
        <f t="shared" ref="F21:F40" si="2">D21*E21</f>
        <v>1440</v>
      </c>
      <c r="G21" s="119"/>
      <c r="H21" s="43">
        <f t="shared" ref="H21:H40" si="3">F21-G21</f>
        <v>1440</v>
      </c>
    </row>
    <row r="22" spans="1:14" s="44" customFormat="1" ht="42.75" customHeight="1" x14ac:dyDescent="0.2">
      <c r="A22" s="40">
        <v>8</v>
      </c>
      <c r="B22" s="57" t="s">
        <v>24</v>
      </c>
      <c r="C22" s="41" t="s">
        <v>13</v>
      </c>
      <c r="D22" s="58">
        <v>71.2</v>
      </c>
      <c r="E22" s="58">
        <v>160</v>
      </c>
      <c r="F22" s="42">
        <f t="shared" si="2"/>
        <v>11392</v>
      </c>
      <c r="G22" s="120"/>
      <c r="H22" s="43">
        <f t="shared" si="3"/>
        <v>11392</v>
      </c>
    </row>
    <row r="23" spans="1:14" s="44" customFormat="1" ht="42.75" customHeight="1" x14ac:dyDescent="0.2">
      <c r="A23" s="40">
        <v>9</v>
      </c>
      <c r="B23" s="57" t="s">
        <v>25</v>
      </c>
      <c r="C23" s="58" t="s">
        <v>13</v>
      </c>
      <c r="D23" s="58">
        <v>71.2</v>
      </c>
      <c r="E23" s="58">
        <v>320</v>
      </c>
      <c r="F23" s="42">
        <f t="shared" si="2"/>
        <v>22784</v>
      </c>
      <c r="G23" s="120"/>
      <c r="H23" s="43">
        <f t="shared" si="3"/>
        <v>22784</v>
      </c>
    </row>
    <row r="24" spans="1:14" s="44" customFormat="1" ht="67.5" customHeight="1" x14ac:dyDescent="0.2">
      <c r="A24" s="40">
        <v>10</v>
      </c>
      <c r="B24" s="41" t="s">
        <v>26</v>
      </c>
      <c r="C24" s="58" t="s">
        <v>13</v>
      </c>
      <c r="D24" s="58">
        <v>285.39999999999998</v>
      </c>
      <c r="E24" s="58">
        <v>240</v>
      </c>
      <c r="F24" s="42">
        <f t="shared" si="2"/>
        <v>68496</v>
      </c>
      <c r="G24" s="120"/>
      <c r="H24" s="43">
        <f t="shared" si="3"/>
        <v>68496</v>
      </c>
    </row>
    <row r="25" spans="1:14" s="44" customFormat="1" ht="36.75" customHeight="1" x14ac:dyDescent="0.2">
      <c r="A25" s="40">
        <v>11</v>
      </c>
      <c r="B25" s="41" t="s">
        <v>27</v>
      </c>
      <c r="C25" s="58" t="s">
        <v>13</v>
      </c>
      <c r="D25" s="58">
        <v>68</v>
      </c>
      <c r="E25" s="58">
        <v>150</v>
      </c>
      <c r="F25" s="42">
        <f t="shared" si="2"/>
        <v>10200</v>
      </c>
      <c r="G25" s="120"/>
      <c r="H25" s="43">
        <f t="shared" si="3"/>
        <v>10200</v>
      </c>
    </row>
    <row r="26" spans="1:14" s="44" customFormat="1" ht="39.75" customHeight="1" x14ac:dyDescent="0.2">
      <c r="A26" s="40">
        <v>12</v>
      </c>
      <c r="B26" s="57" t="s">
        <v>28</v>
      </c>
      <c r="C26" s="58" t="s">
        <v>17</v>
      </c>
      <c r="D26" s="58">
        <v>2</v>
      </c>
      <c r="E26" s="58">
        <v>150</v>
      </c>
      <c r="F26" s="42">
        <f t="shared" si="2"/>
        <v>300</v>
      </c>
      <c r="G26" s="120"/>
      <c r="H26" s="43">
        <f t="shared" si="3"/>
        <v>300</v>
      </c>
    </row>
    <row r="27" spans="1:14" s="44" customFormat="1" ht="36" customHeight="1" x14ac:dyDescent="0.2">
      <c r="A27" s="40">
        <v>13</v>
      </c>
      <c r="B27" s="57" t="s">
        <v>29</v>
      </c>
      <c r="C27" s="58" t="s">
        <v>17</v>
      </c>
      <c r="D27" s="58">
        <v>2</v>
      </c>
      <c r="E27" s="58">
        <v>2000</v>
      </c>
      <c r="F27" s="42">
        <f t="shared" si="2"/>
        <v>4000</v>
      </c>
      <c r="G27" s="120"/>
      <c r="H27" s="43">
        <f t="shared" si="3"/>
        <v>4000</v>
      </c>
    </row>
    <row r="28" spans="1:14" s="44" customFormat="1" ht="36" hidden="1" customHeight="1" outlineLevel="1" x14ac:dyDescent="0.2">
      <c r="A28" s="59"/>
      <c r="B28" s="60"/>
      <c r="C28" s="61"/>
      <c r="D28" s="61"/>
      <c r="E28" s="61"/>
      <c r="F28" s="42">
        <f t="shared" si="2"/>
        <v>0</v>
      </c>
      <c r="G28" s="121"/>
      <c r="H28" s="43">
        <f t="shared" si="3"/>
        <v>0</v>
      </c>
    </row>
    <row r="29" spans="1:14" s="44" customFormat="1" ht="36" hidden="1" customHeight="1" outlineLevel="1" x14ac:dyDescent="0.2">
      <c r="A29" s="59"/>
      <c r="B29" s="60"/>
      <c r="C29" s="61"/>
      <c r="D29" s="61"/>
      <c r="E29" s="61"/>
      <c r="F29" s="42">
        <f t="shared" si="2"/>
        <v>0</v>
      </c>
      <c r="G29" s="121"/>
      <c r="H29" s="43">
        <f t="shared" si="3"/>
        <v>0</v>
      </c>
    </row>
    <row r="30" spans="1:14" s="44" customFormat="1" ht="36" hidden="1" customHeight="1" outlineLevel="1" x14ac:dyDescent="0.2">
      <c r="A30" s="59"/>
      <c r="B30" s="60"/>
      <c r="C30" s="61"/>
      <c r="D30" s="61"/>
      <c r="E30" s="61"/>
      <c r="F30" s="42">
        <f t="shared" si="2"/>
        <v>0</v>
      </c>
      <c r="G30" s="121"/>
      <c r="H30" s="43">
        <f t="shared" si="3"/>
        <v>0</v>
      </c>
    </row>
    <row r="31" spans="1:14" s="44" customFormat="1" ht="36" hidden="1" customHeight="1" outlineLevel="1" x14ac:dyDescent="0.2">
      <c r="A31" s="59"/>
      <c r="B31" s="60"/>
      <c r="C31" s="61"/>
      <c r="D31" s="61"/>
      <c r="E31" s="61"/>
      <c r="F31" s="42">
        <f t="shared" si="2"/>
        <v>0</v>
      </c>
      <c r="G31" s="121"/>
      <c r="H31" s="43">
        <f t="shared" si="3"/>
        <v>0</v>
      </c>
    </row>
    <row r="32" spans="1:14" s="44" customFormat="1" ht="36" hidden="1" customHeight="1" outlineLevel="1" x14ac:dyDescent="0.2">
      <c r="A32" s="59"/>
      <c r="B32" s="60"/>
      <c r="C32" s="61"/>
      <c r="D32" s="61"/>
      <c r="E32" s="61"/>
      <c r="F32" s="42">
        <f t="shared" si="2"/>
        <v>0</v>
      </c>
      <c r="G32" s="121"/>
      <c r="H32" s="43">
        <f t="shared" si="3"/>
        <v>0</v>
      </c>
    </row>
    <row r="33" spans="1:14" s="44" customFormat="1" ht="36" hidden="1" customHeight="1" outlineLevel="1" x14ac:dyDescent="0.2">
      <c r="A33" s="59"/>
      <c r="B33" s="60"/>
      <c r="C33" s="61"/>
      <c r="D33" s="61"/>
      <c r="E33" s="61"/>
      <c r="F33" s="42">
        <f t="shared" si="2"/>
        <v>0</v>
      </c>
      <c r="G33" s="121"/>
      <c r="H33" s="43">
        <f t="shared" si="3"/>
        <v>0</v>
      </c>
    </row>
    <row r="34" spans="1:14" s="44" customFormat="1" ht="36" hidden="1" customHeight="1" outlineLevel="1" x14ac:dyDescent="0.2">
      <c r="A34" s="59"/>
      <c r="B34" s="60"/>
      <c r="C34" s="61"/>
      <c r="D34" s="61"/>
      <c r="E34" s="61"/>
      <c r="F34" s="42">
        <f t="shared" si="2"/>
        <v>0</v>
      </c>
      <c r="G34" s="121"/>
      <c r="H34" s="43">
        <f t="shared" si="3"/>
        <v>0</v>
      </c>
    </row>
    <row r="35" spans="1:14" s="44" customFormat="1" ht="36" hidden="1" customHeight="1" outlineLevel="1" x14ac:dyDescent="0.2">
      <c r="A35" s="59"/>
      <c r="B35" s="60"/>
      <c r="C35" s="61"/>
      <c r="D35" s="61"/>
      <c r="E35" s="61"/>
      <c r="F35" s="42">
        <f t="shared" si="2"/>
        <v>0</v>
      </c>
      <c r="G35" s="121"/>
      <c r="H35" s="43">
        <f t="shared" si="3"/>
        <v>0</v>
      </c>
    </row>
    <row r="36" spans="1:14" s="44" customFormat="1" ht="36" hidden="1" customHeight="1" outlineLevel="1" x14ac:dyDescent="0.2">
      <c r="A36" s="59"/>
      <c r="B36" s="60"/>
      <c r="C36" s="61"/>
      <c r="D36" s="61"/>
      <c r="E36" s="61"/>
      <c r="F36" s="42">
        <f t="shared" si="2"/>
        <v>0</v>
      </c>
      <c r="G36" s="121"/>
      <c r="H36" s="43">
        <f t="shared" si="3"/>
        <v>0</v>
      </c>
    </row>
    <row r="37" spans="1:14" s="44" customFormat="1" ht="36" hidden="1" customHeight="1" outlineLevel="1" x14ac:dyDescent="0.2">
      <c r="A37" s="59"/>
      <c r="B37" s="60"/>
      <c r="C37" s="61"/>
      <c r="D37" s="61"/>
      <c r="E37" s="61"/>
      <c r="F37" s="42">
        <f t="shared" si="2"/>
        <v>0</v>
      </c>
      <c r="G37" s="121"/>
      <c r="H37" s="43">
        <f t="shared" si="3"/>
        <v>0</v>
      </c>
    </row>
    <row r="38" spans="1:14" s="44" customFormat="1" ht="36" hidden="1" customHeight="1" outlineLevel="1" x14ac:dyDescent="0.2">
      <c r="A38" s="59"/>
      <c r="B38" s="60"/>
      <c r="C38" s="61"/>
      <c r="D38" s="61"/>
      <c r="E38" s="61"/>
      <c r="F38" s="42">
        <f t="shared" si="2"/>
        <v>0</v>
      </c>
      <c r="G38" s="121"/>
      <c r="H38" s="43">
        <f t="shared" si="3"/>
        <v>0</v>
      </c>
    </row>
    <row r="39" spans="1:14" s="44" customFormat="1" ht="36" hidden="1" customHeight="1" outlineLevel="1" x14ac:dyDescent="0.2">
      <c r="A39" s="59"/>
      <c r="B39" s="60"/>
      <c r="C39" s="61"/>
      <c r="D39" s="61"/>
      <c r="E39" s="61"/>
      <c r="F39" s="42">
        <f t="shared" si="2"/>
        <v>0</v>
      </c>
      <c r="G39" s="121"/>
      <c r="H39" s="43">
        <f t="shared" si="3"/>
        <v>0</v>
      </c>
    </row>
    <row r="40" spans="1:14" s="44" customFormat="1" ht="36" hidden="1" customHeight="1" outlineLevel="1" x14ac:dyDescent="0.2">
      <c r="A40" s="59"/>
      <c r="B40" s="60"/>
      <c r="C40" s="61"/>
      <c r="D40" s="61"/>
      <c r="E40" s="61"/>
      <c r="F40" s="42">
        <f t="shared" si="2"/>
        <v>0</v>
      </c>
      <c r="G40" s="121"/>
      <c r="H40" s="43">
        <f t="shared" si="3"/>
        <v>0</v>
      </c>
    </row>
    <row r="41" spans="1:14" s="50" customFormat="1" ht="22.5" customHeight="1" collapsed="1" x14ac:dyDescent="0.2">
      <c r="A41" s="62"/>
      <c r="B41" s="229" t="s">
        <v>30</v>
      </c>
      <c r="C41" s="229"/>
      <c r="D41" s="229"/>
      <c r="E41" s="229"/>
      <c r="F41" s="63">
        <f>SUM(F21:F40)</f>
        <v>118612</v>
      </c>
      <c r="G41" s="122">
        <f>SUM(G21:G40)</f>
        <v>0</v>
      </c>
      <c r="H41" s="63">
        <f>SUM(H21:H40)</f>
        <v>118612</v>
      </c>
      <c r="I41" s="47">
        <f>SUM(I21:I27)</f>
        <v>0</v>
      </c>
      <c r="J41" s="47">
        <f>SUM(J21:J27)</f>
        <v>0</v>
      </c>
      <c r="K41" s="48"/>
      <c r="L41" s="49"/>
    </row>
    <row r="42" spans="1:14" s="56" customFormat="1" ht="56.25" customHeight="1" x14ac:dyDescent="0.2">
      <c r="A42" s="64"/>
      <c r="B42" s="230" t="s">
        <v>31</v>
      </c>
      <c r="C42" s="231"/>
      <c r="D42" s="231"/>
      <c r="E42" s="231"/>
      <c r="F42" s="231"/>
      <c r="G42" s="231"/>
      <c r="H42" s="232"/>
      <c r="I42" s="52"/>
      <c r="J42" s="53"/>
      <c r="K42" s="53"/>
      <c r="L42" s="54"/>
      <c r="M42" s="55"/>
      <c r="N42" s="55"/>
    </row>
    <row r="43" spans="1:14" s="66" customFormat="1" ht="29.25" customHeight="1" x14ac:dyDescent="0.2">
      <c r="A43" s="65">
        <v>14</v>
      </c>
      <c r="B43" s="58" t="s">
        <v>32</v>
      </c>
      <c r="C43" s="58" t="s">
        <v>15</v>
      </c>
      <c r="D43" s="58">
        <v>1.8</v>
      </c>
      <c r="E43" s="58">
        <v>4200</v>
      </c>
      <c r="F43" s="42">
        <f t="shared" ref="F43:F64" si="4">D43*E43</f>
        <v>7560</v>
      </c>
      <c r="G43" s="41">
        <f>F43</f>
        <v>7560</v>
      </c>
      <c r="H43" s="43">
        <f t="shared" ref="H43:H64" si="5">F43-G43</f>
        <v>0</v>
      </c>
    </row>
    <row r="44" spans="1:14" s="66" customFormat="1" ht="39" customHeight="1" x14ac:dyDescent="0.2">
      <c r="A44" s="65">
        <v>15</v>
      </c>
      <c r="B44" s="58" t="s">
        <v>33</v>
      </c>
      <c r="C44" s="58" t="s">
        <v>13</v>
      </c>
      <c r="D44" s="58">
        <v>285.39999999999998</v>
      </c>
      <c r="E44" s="58">
        <v>260</v>
      </c>
      <c r="F44" s="42">
        <f t="shared" si="4"/>
        <v>74204</v>
      </c>
      <c r="G44" s="41">
        <f t="shared" ref="G44:G51" si="6">F44</f>
        <v>74204</v>
      </c>
      <c r="H44" s="43">
        <f t="shared" si="5"/>
        <v>0</v>
      </c>
    </row>
    <row r="45" spans="1:14" s="66" customFormat="1" ht="39" customHeight="1" x14ac:dyDescent="0.2">
      <c r="A45" s="65">
        <v>16</v>
      </c>
      <c r="B45" s="58" t="s">
        <v>34</v>
      </c>
      <c r="C45" s="58" t="s">
        <v>13</v>
      </c>
      <c r="D45" s="58">
        <v>71.2</v>
      </c>
      <c r="E45" s="58">
        <v>120</v>
      </c>
      <c r="F45" s="42">
        <f t="shared" si="4"/>
        <v>8544</v>
      </c>
      <c r="G45" s="41">
        <f t="shared" si="6"/>
        <v>8544</v>
      </c>
      <c r="H45" s="43">
        <f t="shared" si="5"/>
        <v>0</v>
      </c>
    </row>
    <row r="46" spans="1:14" s="66" customFormat="1" ht="26.25" customHeight="1" x14ac:dyDescent="0.2">
      <c r="A46" s="65">
        <v>17</v>
      </c>
      <c r="B46" s="58" t="s">
        <v>35</v>
      </c>
      <c r="C46" s="58" t="s">
        <v>13</v>
      </c>
      <c r="D46" s="58">
        <v>71.2</v>
      </c>
      <c r="E46" s="58">
        <v>250</v>
      </c>
      <c r="F46" s="42">
        <f t="shared" si="4"/>
        <v>17800</v>
      </c>
      <c r="G46" s="41">
        <f t="shared" si="6"/>
        <v>17800</v>
      </c>
      <c r="H46" s="43">
        <f t="shared" si="5"/>
        <v>0</v>
      </c>
    </row>
    <row r="47" spans="1:14" s="66" customFormat="1" ht="27.75" customHeight="1" x14ac:dyDescent="0.2">
      <c r="A47" s="65">
        <v>18</v>
      </c>
      <c r="B47" s="58" t="s">
        <v>36</v>
      </c>
      <c r="C47" s="58" t="s">
        <v>17</v>
      </c>
      <c r="D47" s="58">
        <v>2</v>
      </c>
      <c r="E47" s="58">
        <v>10000</v>
      </c>
      <c r="F47" s="42">
        <f t="shared" si="4"/>
        <v>20000</v>
      </c>
      <c r="G47" s="41">
        <f t="shared" si="6"/>
        <v>20000</v>
      </c>
      <c r="H47" s="43">
        <f t="shared" si="5"/>
        <v>0</v>
      </c>
    </row>
    <row r="48" spans="1:14" s="66" customFormat="1" ht="36" customHeight="1" x14ac:dyDescent="0.2">
      <c r="A48" s="65">
        <v>19</v>
      </c>
      <c r="B48" s="58" t="s">
        <v>37</v>
      </c>
      <c r="C48" s="58" t="s">
        <v>17</v>
      </c>
      <c r="D48" s="58">
        <v>48</v>
      </c>
      <c r="E48" s="58">
        <v>100</v>
      </c>
      <c r="F48" s="42">
        <f t="shared" si="4"/>
        <v>4800</v>
      </c>
      <c r="G48" s="41">
        <f t="shared" si="6"/>
        <v>4800</v>
      </c>
      <c r="H48" s="43">
        <f t="shared" si="5"/>
        <v>0</v>
      </c>
    </row>
    <row r="49" spans="1:8" s="66" customFormat="1" ht="31.5" customHeight="1" x14ac:dyDescent="0.2">
      <c r="A49" s="65">
        <v>20</v>
      </c>
      <c r="B49" s="58" t="s">
        <v>38</v>
      </c>
      <c r="C49" s="58" t="s">
        <v>17</v>
      </c>
      <c r="D49" s="58">
        <v>20</v>
      </c>
      <c r="E49" s="58">
        <v>400</v>
      </c>
      <c r="F49" s="42">
        <f t="shared" si="4"/>
        <v>8000</v>
      </c>
      <c r="G49" s="41">
        <f t="shared" si="6"/>
        <v>8000</v>
      </c>
      <c r="H49" s="43">
        <f t="shared" si="5"/>
        <v>0</v>
      </c>
    </row>
    <row r="50" spans="1:8" s="66" customFormat="1" ht="37.5" customHeight="1" x14ac:dyDescent="0.2">
      <c r="A50" s="65">
        <v>21</v>
      </c>
      <c r="B50" s="58" t="s">
        <v>39</v>
      </c>
      <c r="C50" s="58" t="s">
        <v>17</v>
      </c>
      <c r="D50" s="58">
        <v>2</v>
      </c>
      <c r="E50" s="58">
        <v>200</v>
      </c>
      <c r="F50" s="42">
        <f t="shared" si="4"/>
        <v>400</v>
      </c>
      <c r="G50" s="41">
        <f t="shared" si="6"/>
        <v>400</v>
      </c>
      <c r="H50" s="43">
        <f t="shared" si="5"/>
        <v>0</v>
      </c>
    </row>
    <row r="51" spans="1:8" s="66" customFormat="1" ht="30.75" customHeight="1" x14ac:dyDescent="0.2">
      <c r="A51" s="65">
        <v>22</v>
      </c>
      <c r="B51" s="58" t="s">
        <v>40</v>
      </c>
      <c r="C51" s="58" t="s">
        <v>41</v>
      </c>
      <c r="D51" s="58">
        <v>1</v>
      </c>
      <c r="E51" s="58">
        <v>8000</v>
      </c>
      <c r="F51" s="42">
        <f t="shared" si="4"/>
        <v>8000</v>
      </c>
      <c r="G51" s="41">
        <f t="shared" si="6"/>
        <v>8000</v>
      </c>
      <c r="H51" s="43">
        <f t="shared" si="5"/>
        <v>0</v>
      </c>
    </row>
    <row r="52" spans="1:8" s="66" customFormat="1" ht="39" customHeight="1" x14ac:dyDescent="0.2">
      <c r="A52" s="65">
        <v>23</v>
      </c>
      <c r="B52" s="58" t="s">
        <v>42</v>
      </c>
      <c r="C52" s="58"/>
      <c r="D52" s="58"/>
      <c r="E52" s="58">
        <v>8910</v>
      </c>
      <c r="F52" s="42">
        <f t="shared" si="4"/>
        <v>0</v>
      </c>
      <c r="G52" s="41"/>
      <c r="H52" s="43">
        <f t="shared" si="5"/>
        <v>0</v>
      </c>
    </row>
    <row r="53" spans="1:8" s="66" customFormat="1" ht="42.75" customHeight="1" x14ac:dyDescent="0.2">
      <c r="A53" s="65">
        <v>24</v>
      </c>
      <c r="B53" s="58" t="s">
        <v>43</v>
      </c>
      <c r="C53" s="58"/>
      <c r="D53" s="58"/>
      <c r="E53" s="58">
        <v>11160</v>
      </c>
      <c r="F53" s="42">
        <f t="shared" si="4"/>
        <v>0</v>
      </c>
      <c r="G53" s="41"/>
      <c r="H53" s="43">
        <f t="shared" si="5"/>
        <v>0</v>
      </c>
    </row>
    <row r="54" spans="1:8" s="66" customFormat="1" ht="44.25" customHeight="1" x14ac:dyDescent="0.2">
      <c r="A54" s="65">
        <v>25</v>
      </c>
      <c r="B54" s="67" t="s">
        <v>44</v>
      </c>
      <c r="C54" s="68" t="s">
        <v>41</v>
      </c>
      <c r="D54" s="67">
        <v>1</v>
      </c>
      <c r="E54" s="58">
        <v>1000</v>
      </c>
      <c r="F54" s="42">
        <f t="shared" si="4"/>
        <v>1000</v>
      </c>
      <c r="G54" s="41"/>
      <c r="H54" s="43">
        <f t="shared" si="5"/>
        <v>1000</v>
      </c>
    </row>
    <row r="55" spans="1:8" s="66" customFormat="1" ht="44.25" hidden="1" customHeight="1" outlineLevel="1" x14ac:dyDescent="0.2">
      <c r="A55" s="65"/>
      <c r="B55" s="67"/>
      <c r="C55" s="68"/>
      <c r="D55" s="67"/>
      <c r="E55" s="58"/>
      <c r="F55" s="42">
        <f t="shared" si="4"/>
        <v>0</v>
      </c>
      <c r="G55" s="41"/>
      <c r="H55" s="43">
        <f t="shared" si="5"/>
        <v>0</v>
      </c>
    </row>
    <row r="56" spans="1:8" s="66" customFormat="1" ht="44.25" hidden="1" customHeight="1" outlineLevel="1" x14ac:dyDescent="0.2">
      <c r="A56" s="65"/>
      <c r="B56" s="67"/>
      <c r="C56" s="68"/>
      <c r="D56" s="67"/>
      <c r="E56" s="58"/>
      <c r="F56" s="42">
        <f t="shared" si="4"/>
        <v>0</v>
      </c>
      <c r="G56" s="41"/>
      <c r="H56" s="43">
        <f t="shared" si="5"/>
        <v>0</v>
      </c>
    </row>
    <row r="57" spans="1:8" s="66" customFormat="1" ht="44.25" hidden="1" customHeight="1" outlineLevel="1" x14ac:dyDescent="0.2">
      <c r="A57" s="65"/>
      <c r="B57" s="67"/>
      <c r="C57" s="68"/>
      <c r="D57" s="67"/>
      <c r="E57" s="58"/>
      <c r="F57" s="42">
        <f t="shared" si="4"/>
        <v>0</v>
      </c>
      <c r="G57" s="41"/>
      <c r="H57" s="43">
        <f t="shared" si="5"/>
        <v>0</v>
      </c>
    </row>
    <row r="58" spans="1:8" s="66" customFormat="1" ht="44.25" hidden="1" customHeight="1" outlineLevel="1" x14ac:dyDescent="0.2">
      <c r="A58" s="65"/>
      <c r="B58" s="67"/>
      <c r="C58" s="68"/>
      <c r="D58" s="67"/>
      <c r="E58" s="58"/>
      <c r="F58" s="42">
        <f t="shared" si="4"/>
        <v>0</v>
      </c>
      <c r="G58" s="41"/>
      <c r="H58" s="43">
        <f t="shared" si="5"/>
        <v>0</v>
      </c>
    </row>
    <row r="59" spans="1:8" s="66" customFormat="1" ht="44.25" hidden="1" customHeight="1" outlineLevel="1" x14ac:dyDescent="0.2">
      <c r="A59" s="65"/>
      <c r="B59" s="67"/>
      <c r="C59" s="68"/>
      <c r="D59" s="67"/>
      <c r="E59" s="58"/>
      <c r="F59" s="42">
        <f t="shared" si="4"/>
        <v>0</v>
      </c>
      <c r="G59" s="41"/>
      <c r="H59" s="43">
        <f t="shared" si="5"/>
        <v>0</v>
      </c>
    </row>
    <row r="60" spans="1:8" s="66" customFormat="1" ht="44.25" hidden="1" customHeight="1" outlineLevel="1" x14ac:dyDescent="0.2">
      <c r="A60" s="65"/>
      <c r="B60" s="67"/>
      <c r="C60" s="68"/>
      <c r="D60" s="67"/>
      <c r="E60" s="58"/>
      <c r="F60" s="42">
        <f t="shared" si="4"/>
        <v>0</v>
      </c>
      <c r="G60" s="41"/>
      <c r="H60" s="43">
        <f t="shared" si="5"/>
        <v>0</v>
      </c>
    </row>
    <row r="61" spans="1:8" s="66" customFormat="1" ht="44.25" hidden="1" customHeight="1" outlineLevel="1" x14ac:dyDescent="0.2">
      <c r="A61" s="65"/>
      <c r="B61" s="67"/>
      <c r="C61" s="68"/>
      <c r="D61" s="67"/>
      <c r="E61" s="58"/>
      <c r="F61" s="42">
        <f t="shared" si="4"/>
        <v>0</v>
      </c>
      <c r="G61" s="41"/>
      <c r="H61" s="43">
        <f t="shared" si="5"/>
        <v>0</v>
      </c>
    </row>
    <row r="62" spans="1:8" s="66" customFormat="1" ht="44.25" hidden="1" customHeight="1" outlineLevel="1" x14ac:dyDescent="0.2">
      <c r="A62" s="65"/>
      <c r="B62" s="67"/>
      <c r="C62" s="68"/>
      <c r="D62" s="67"/>
      <c r="E62" s="58"/>
      <c r="F62" s="42">
        <f t="shared" si="4"/>
        <v>0</v>
      </c>
      <c r="G62" s="41"/>
      <c r="H62" s="43">
        <f t="shared" si="5"/>
        <v>0</v>
      </c>
    </row>
    <row r="63" spans="1:8" s="66" customFormat="1" ht="44.25" hidden="1" customHeight="1" outlineLevel="1" x14ac:dyDescent="0.2">
      <c r="A63" s="65"/>
      <c r="B63" s="67"/>
      <c r="C63" s="68"/>
      <c r="D63" s="67"/>
      <c r="E63" s="58"/>
      <c r="F63" s="42">
        <f t="shared" si="4"/>
        <v>0</v>
      </c>
      <c r="G63" s="41"/>
      <c r="H63" s="43">
        <f t="shared" si="5"/>
        <v>0</v>
      </c>
    </row>
    <row r="64" spans="1:8" s="66" customFormat="1" ht="44.25" hidden="1" customHeight="1" outlineLevel="1" x14ac:dyDescent="0.2">
      <c r="A64" s="65"/>
      <c r="B64" s="67"/>
      <c r="C64" s="68"/>
      <c r="D64" s="67"/>
      <c r="E64" s="58"/>
      <c r="F64" s="42">
        <f t="shared" si="4"/>
        <v>0</v>
      </c>
      <c r="G64" s="41"/>
      <c r="H64" s="43">
        <f t="shared" si="5"/>
        <v>0</v>
      </c>
    </row>
    <row r="65" spans="1:14" s="50" customFormat="1" ht="22.5" customHeight="1" collapsed="1" x14ac:dyDescent="0.2">
      <c r="A65" s="46"/>
      <c r="B65" s="252" t="s">
        <v>45</v>
      </c>
      <c r="C65" s="252"/>
      <c r="D65" s="252"/>
      <c r="E65" s="252"/>
      <c r="F65" s="69">
        <f>SUM(F43:F64)</f>
        <v>150308</v>
      </c>
      <c r="G65" s="69">
        <f>SUM(G43:G64)</f>
        <v>149308</v>
      </c>
      <c r="H65" s="69">
        <f>SUM(H43:H64)</f>
        <v>1000</v>
      </c>
      <c r="I65" s="47">
        <f>SUM(I44:I54)</f>
        <v>0</v>
      </c>
      <c r="J65" s="47">
        <f>SUM(J44:J54)</f>
        <v>0</v>
      </c>
      <c r="K65" s="48"/>
      <c r="L65" s="49"/>
    </row>
    <row r="66" spans="1:14" s="56" customFormat="1" ht="47.25" customHeight="1" x14ac:dyDescent="0.2">
      <c r="A66" s="64"/>
      <c r="B66" s="230" t="s">
        <v>46</v>
      </c>
      <c r="C66" s="231"/>
      <c r="D66" s="231"/>
      <c r="E66" s="231"/>
      <c r="F66" s="231"/>
      <c r="G66" s="231"/>
      <c r="H66" s="232"/>
      <c r="I66" s="52"/>
      <c r="J66" s="53"/>
      <c r="K66" s="53"/>
      <c r="L66" s="54"/>
      <c r="M66" s="55"/>
      <c r="N66" s="55"/>
    </row>
    <row r="67" spans="1:14" s="56" customFormat="1" ht="57" customHeight="1" x14ac:dyDescent="0.2">
      <c r="A67" s="70">
        <v>26</v>
      </c>
      <c r="B67" s="149" t="s">
        <v>47</v>
      </c>
      <c r="C67" s="58" t="s">
        <v>41</v>
      </c>
      <c r="D67" s="58">
        <v>1</v>
      </c>
      <c r="E67" s="150">
        <v>27000</v>
      </c>
      <c r="F67" s="71">
        <f>D67*E67</f>
        <v>27000</v>
      </c>
      <c r="G67" s="72">
        <f>F67</f>
        <v>27000</v>
      </c>
      <c r="H67" s="43">
        <f t="shared" ref="H67:H81" si="7">F67-G67</f>
        <v>0</v>
      </c>
      <c r="I67" s="52"/>
      <c r="J67" s="53"/>
      <c r="K67" s="73" t="s">
        <v>48</v>
      </c>
      <c r="L67" s="54"/>
      <c r="M67" s="55"/>
      <c r="N67" s="55"/>
    </row>
    <row r="68" spans="1:14" s="56" customFormat="1" ht="41.25" customHeight="1" x14ac:dyDescent="0.2">
      <c r="A68" s="70">
        <v>27</v>
      </c>
      <c r="B68" s="149" t="s">
        <v>49</v>
      </c>
      <c r="C68" s="58" t="s">
        <v>41</v>
      </c>
      <c r="D68" s="58">
        <v>1</v>
      </c>
      <c r="E68" s="150">
        <v>7000</v>
      </c>
      <c r="F68" s="71">
        <f t="shared" ref="F68:F81" si="8">D68*E68</f>
        <v>7000</v>
      </c>
      <c r="G68" s="72">
        <f t="shared" ref="G68:G81" si="9">F68</f>
        <v>7000</v>
      </c>
      <c r="H68" s="43">
        <f t="shared" si="7"/>
        <v>0</v>
      </c>
      <c r="I68" s="52"/>
      <c r="J68" s="53"/>
      <c r="K68" s="73"/>
      <c r="L68" s="54"/>
      <c r="M68" s="55"/>
      <c r="N68" s="55"/>
    </row>
    <row r="69" spans="1:14" s="56" customFormat="1" ht="41.25" customHeight="1" x14ac:dyDescent="0.2">
      <c r="A69" s="70">
        <v>28</v>
      </c>
      <c r="B69" s="149" t="s">
        <v>50</v>
      </c>
      <c r="C69" s="58" t="s">
        <v>41</v>
      </c>
      <c r="D69" s="58">
        <v>1</v>
      </c>
      <c r="E69" s="150">
        <v>19336</v>
      </c>
      <c r="F69" s="71">
        <f t="shared" si="8"/>
        <v>19336</v>
      </c>
      <c r="G69" s="72">
        <f t="shared" si="9"/>
        <v>19336</v>
      </c>
      <c r="H69" s="43">
        <f t="shared" si="7"/>
        <v>0</v>
      </c>
      <c r="I69" s="52"/>
      <c r="J69" s="53"/>
      <c r="K69" s="73"/>
      <c r="L69" s="54"/>
      <c r="M69" s="55"/>
      <c r="N69" s="55"/>
    </row>
    <row r="70" spans="1:14" s="56" customFormat="1" ht="41.25" customHeight="1" x14ac:dyDescent="0.2">
      <c r="A70" s="70">
        <v>29</v>
      </c>
      <c r="B70" s="149" t="s">
        <v>51</v>
      </c>
      <c r="C70" s="58" t="s">
        <v>41</v>
      </c>
      <c r="D70" s="58">
        <v>1</v>
      </c>
      <c r="E70" s="150">
        <v>4208</v>
      </c>
      <c r="F70" s="71">
        <f t="shared" si="8"/>
        <v>4208</v>
      </c>
      <c r="G70" s="72">
        <f t="shared" si="9"/>
        <v>4208</v>
      </c>
      <c r="H70" s="43">
        <f t="shared" si="7"/>
        <v>0</v>
      </c>
      <c r="I70" s="52"/>
      <c r="J70" s="53"/>
      <c r="K70" s="73"/>
      <c r="L70" s="54"/>
      <c r="M70" s="55"/>
      <c r="N70" s="55"/>
    </row>
    <row r="71" spans="1:14" s="56" customFormat="1" ht="41.25" customHeight="1" x14ac:dyDescent="0.2">
      <c r="A71" s="70">
        <v>30</v>
      </c>
      <c r="B71" s="149" t="s">
        <v>52</v>
      </c>
      <c r="C71" s="58" t="s">
        <v>41</v>
      </c>
      <c r="D71" s="58">
        <v>1</v>
      </c>
      <c r="E71" s="150">
        <v>2993</v>
      </c>
      <c r="F71" s="71">
        <f t="shared" si="8"/>
        <v>2993</v>
      </c>
      <c r="G71" s="72">
        <f t="shared" si="9"/>
        <v>2993</v>
      </c>
      <c r="H71" s="43">
        <f t="shared" si="7"/>
        <v>0</v>
      </c>
      <c r="I71" s="52"/>
      <c r="J71" s="53"/>
      <c r="K71" s="73"/>
      <c r="L71" s="54"/>
      <c r="M71" s="55"/>
      <c r="N71" s="55"/>
    </row>
    <row r="72" spans="1:14" s="56" customFormat="1" ht="41.25" customHeight="1" x14ac:dyDescent="0.2">
      <c r="A72" s="70">
        <v>31</v>
      </c>
      <c r="B72" s="149" t="s">
        <v>53</v>
      </c>
      <c r="C72" s="58" t="s">
        <v>41</v>
      </c>
      <c r="D72" s="58">
        <v>1</v>
      </c>
      <c r="E72" s="150">
        <v>19040</v>
      </c>
      <c r="F72" s="71">
        <f t="shared" si="8"/>
        <v>19040</v>
      </c>
      <c r="G72" s="72">
        <f t="shared" si="9"/>
        <v>19040</v>
      </c>
      <c r="H72" s="43">
        <f t="shared" si="7"/>
        <v>0</v>
      </c>
      <c r="I72" s="52"/>
      <c r="J72" s="53"/>
      <c r="K72" s="73"/>
      <c r="L72" s="54"/>
      <c r="M72" s="55"/>
      <c r="N72" s="55"/>
    </row>
    <row r="73" spans="1:14" s="56" customFormat="1" ht="41.25" customHeight="1" x14ac:dyDescent="0.2">
      <c r="A73" s="70">
        <v>32</v>
      </c>
      <c r="B73" s="149" t="s">
        <v>54</v>
      </c>
      <c r="C73" s="58" t="s">
        <v>41</v>
      </c>
      <c r="D73" s="58">
        <v>1</v>
      </c>
      <c r="E73" s="150">
        <v>5700</v>
      </c>
      <c r="F73" s="71">
        <f t="shared" si="8"/>
        <v>5700</v>
      </c>
      <c r="G73" s="72">
        <f t="shared" si="9"/>
        <v>5700</v>
      </c>
      <c r="H73" s="43">
        <f t="shared" si="7"/>
        <v>0</v>
      </c>
      <c r="I73" s="52"/>
      <c r="J73" s="53"/>
      <c r="K73" s="73"/>
      <c r="L73" s="54"/>
      <c r="M73" s="55"/>
      <c r="N73" s="55"/>
    </row>
    <row r="74" spans="1:14" s="56" customFormat="1" ht="72" customHeight="1" x14ac:dyDescent="0.2">
      <c r="A74" s="70">
        <v>33</v>
      </c>
      <c r="B74" s="149" t="s">
        <v>55</v>
      </c>
      <c r="C74" s="58" t="s">
        <v>41</v>
      </c>
      <c r="D74" s="58">
        <v>1</v>
      </c>
      <c r="E74" s="150">
        <v>4500</v>
      </c>
      <c r="F74" s="71">
        <f t="shared" si="8"/>
        <v>4500</v>
      </c>
      <c r="G74" s="72">
        <f t="shared" si="9"/>
        <v>4500</v>
      </c>
      <c r="H74" s="43">
        <f t="shared" si="7"/>
        <v>0</v>
      </c>
      <c r="I74" s="52"/>
      <c r="J74" s="53"/>
      <c r="K74" s="73"/>
      <c r="L74" s="54"/>
      <c r="M74" s="55"/>
      <c r="N74" s="55"/>
    </row>
    <row r="75" spans="1:14" s="56" customFormat="1" ht="41.25" customHeight="1" x14ac:dyDescent="0.2">
      <c r="A75" s="70">
        <v>34</v>
      </c>
      <c r="B75" s="149" t="s">
        <v>56</v>
      </c>
      <c r="C75" s="58" t="s">
        <v>41</v>
      </c>
      <c r="D75" s="58">
        <v>1</v>
      </c>
      <c r="E75" s="150">
        <v>17000</v>
      </c>
      <c r="F75" s="71">
        <f t="shared" si="8"/>
        <v>17000</v>
      </c>
      <c r="G75" s="72">
        <f t="shared" si="9"/>
        <v>17000</v>
      </c>
      <c r="H75" s="43">
        <f t="shared" si="7"/>
        <v>0</v>
      </c>
      <c r="I75" s="52"/>
      <c r="J75" s="53"/>
      <c r="K75" s="73"/>
      <c r="L75" s="54"/>
      <c r="M75" s="55"/>
      <c r="N75" s="55"/>
    </row>
    <row r="76" spans="1:14" s="56" customFormat="1" ht="41.25" customHeight="1" x14ac:dyDescent="0.2">
      <c r="A76" s="70">
        <v>35</v>
      </c>
      <c r="B76" s="149" t="s">
        <v>57</v>
      </c>
      <c r="C76" s="58" t="s">
        <v>41</v>
      </c>
      <c r="D76" s="58">
        <v>1</v>
      </c>
      <c r="E76" s="150">
        <v>3000</v>
      </c>
      <c r="F76" s="71">
        <f t="shared" si="8"/>
        <v>3000</v>
      </c>
      <c r="G76" s="72">
        <f t="shared" si="9"/>
        <v>3000</v>
      </c>
      <c r="H76" s="43">
        <f t="shared" si="7"/>
        <v>0</v>
      </c>
      <c r="I76" s="52"/>
      <c r="J76" s="53"/>
      <c r="K76" s="73"/>
      <c r="L76" s="54"/>
      <c r="M76" s="55"/>
      <c r="N76" s="55"/>
    </row>
    <row r="77" spans="1:14" s="56" customFormat="1" ht="41.25" customHeight="1" x14ac:dyDescent="0.2">
      <c r="A77" s="70">
        <v>36</v>
      </c>
      <c r="B77" s="149" t="s">
        <v>58</v>
      </c>
      <c r="C77" s="58" t="s">
        <v>41</v>
      </c>
      <c r="D77" s="58">
        <v>1</v>
      </c>
      <c r="E77" s="150">
        <v>1400</v>
      </c>
      <c r="F77" s="71">
        <f t="shared" si="8"/>
        <v>1400</v>
      </c>
      <c r="G77" s="72">
        <f t="shared" si="9"/>
        <v>1400</v>
      </c>
      <c r="H77" s="43">
        <f t="shared" si="7"/>
        <v>0</v>
      </c>
      <c r="I77" s="52"/>
      <c r="J77" s="53"/>
      <c r="K77" s="73"/>
      <c r="L77" s="54"/>
      <c r="M77" s="55"/>
      <c r="N77" s="55"/>
    </row>
    <row r="78" spans="1:14" s="56" customFormat="1" ht="44.25" customHeight="1" x14ac:dyDescent="0.2">
      <c r="A78" s="70">
        <v>37</v>
      </c>
      <c r="B78" s="149" t="s">
        <v>59</v>
      </c>
      <c r="C78" s="58" t="s">
        <v>41</v>
      </c>
      <c r="D78" s="58">
        <v>1</v>
      </c>
      <c r="E78" s="150">
        <v>20610</v>
      </c>
      <c r="F78" s="71">
        <f t="shared" si="8"/>
        <v>20610</v>
      </c>
      <c r="G78" s="72">
        <f t="shared" si="9"/>
        <v>20610</v>
      </c>
      <c r="H78" s="43">
        <f t="shared" si="7"/>
        <v>0</v>
      </c>
      <c r="I78" s="52"/>
      <c r="J78" s="53"/>
      <c r="K78" s="73"/>
      <c r="L78" s="54"/>
      <c r="M78" s="55"/>
      <c r="N78" s="55"/>
    </row>
    <row r="79" spans="1:14" s="56" customFormat="1" ht="44.25" customHeight="1" x14ac:dyDescent="0.2">
      <c r="A79" s="70">
        <v>38</v>
      </c>
      <c r="B79" s="151" t="s">
        <v>60</v>
      </c>
      <c r="C79" s="58" t="s">
        <v>41</v>
      </c>
      <c r="D79" s="58">
        <v>1</v>
      </c>
      <c r="E79" s="150">
        <v>6500</v>
      </c>
      <c r="F79" s="71">
        <f t="shared" si="8"/>
        <v>6500</v>
      </c>
      <c r="G79" s="72">
        <f t="shared" si="9"/>
        <v>6500</v>
      </c>
      <c r="H79" s="43">
        <f t="shared" si="7"/>
        <v>0</v>
      </c>
      <c r="I79" s="52"/>
      <c r="J79" s="53"/>
      <c r="K79" s="73"/>
      <c r="L79" s="54"/>
      <c r="M79" s="55"/>
      <c r="N79" s="55"/>
    </row>
    <row r="80" spans="1:14" s="56" customFormat="1" ht="44.25" customHeight="1" x14ac:dyDescent="0.2">
      <c r="A80" s="70">
        <v>39</v>
      </c>
      <c r="B80" s="149" t="s">
        <v>61</v>
      </c>
      <c r="C80" s="58" t="s">
        <v>41</v>
      </c>
      <c r="D80" s="58">
        <v>1</v>
      </c>
      <c r="E80" s="150">
        <f>450*50</f>
        <v>22500</v>
      </c>
      <c r="F80" s="71">
        <f t="shared" si="8"/>
        <v>22500</v>
      </c>
      <c r="G80" s="72">
        <f t="shared" si="9"/>
        <v>22500</v>
      </c>
      <c r="H80" s="43">
        <f t="shared" si="7"/>
        <v>0</v>
      </c>
      <c r="I80" s="52"/>
      <c r="J80" s="53"/>
      <c r="K80" s="73"/>
      <c r="L80" s="54"/>
      <c r="M80" s="55"/>
      <c r="N80" s="55"/>
    </row>
    <row r="81" spans="1:14" s="56" customFormat="1" ht="44.25" customHeight="1" x14ac:dyDescent="0.2">
      <c r="A81" s="70">
        <v>40</v>
      </c>
      <c r="B81" s="149" t="s">
        <v>62</v>
      </c>
      <c r="C81" s="58" t="s">
        <v>41</v>
      </c>
      <c r="D81" s="58">
        <v>1</v>
      </c>
      <c r="E81" s="150">
        <f>1400*25</f>
        <v>35000</v>
      </c>
      <c r="F81" s="71">
        <f t="shared" si="8"/>
        <v>35000</v>
      </c>
      <c r="G81" s="72">
        <f t="shared" si="9"/>
        <v>35000</v>
      </c>
      <c r="H81" s="43">
        <f t="shared" si="7"/>
        <v>0</v>
      </c>
      <c r="I81" s="52"/>
      <c r="J81" s="53"/>
      <c r="K81" s="73"/>
      <c r="L81" s="54"/>
      <c r="M81" s="55"/>
      <c r="N81" s="55"/>
    </row>
    <row r="82" spans="1:14" s="56" customFormat="1" ht="44.25" hidden="1" customHeight="1" outlineLevel="1" x14ac:dyDescent="0.2">
      <c r="A82" s="70"/>
      <c r="B82" s="152"/>
      <c r="C82" s="74"/>
      <c r="D82" s="74"/>
      <c r="E82" s="153"/>
      <c r="F82" s="71"/>
      <c r="G82" s="72"/>
      <c r="H82" s="75"/>
      <c r="I82" s="52"/>
      <c r="J82" s="53"/>
      <c r="K82" s="73"/>
      <c r="L82" s="54"/>
      <c r="M82" s="55"/>
      <c r="N82" s="55"/>
    </row>
    <row r="83" spans="1:14" s="56" customFormat="1" ht="44.25" hidden="1" customHeight="1" outlineLevel="1" x14ac:dyDescent="0.2">
      <c r="A83" s="70"/>
      <c r="B83" s="152"/>
      <c r="C83" s="74"/>
      <c r="D83" s="74"/>
      <c r="E83" s="153"/>
      <c r="F83" s="71"/>
      <c r="G83" s="72"/>
      <c r="H83" s="75"/>
      <c r="I83" s="52"/>
      <c r="J83" s="53"/>
      <c r="K83" s="73"/>
      <c r="L83" s="54"/>
      <c r="M83" s="55"/>
      <c r="N83" s="55"/>
    </row>
    <row r="84" spans="1:14" s="56" customFormat="1" ht="44.25" hidden="1" customHeight="1" outlineLevel="1" x14ac:dyDescent="0.2">
      <c r="A84" s="70"/>
      <c r="B84" s="152"/>
      <c r="C84" s="74"/>
      <c r="D84" s="74"/>
      <c r="E84" s="153"/>
      <c r="F84" s="71"/>
      <c r="G84" s="72"/>
      <c r="H84" s="75"/>
      <c r="I84" s="52"/>
      <c r="J84" s="53"/>
      <c r="K84" s="73"/>
      <c r="L84" s="54"/>
      <c r="M84" s="55"/>
      <c r="N84" s="55"/>
    </row>
    <row r="85" spans="1:14" s="56" customFormat="1" ht="44.25" hidden="1" customHeight="1" outlineLevel="1" x14ac:dyDescent="0.2">
      <c r="A85" s="70"/>
      <c r="B85" s="152"/>
      <c r="C85" s="74"/>
      <c r="D85" s="74"/>
      <c r="E85" s="153"/>
      <c r="F85" s="71"/>
      <c r="G85" s="72"/>
      <c r="H85" s="75"/>
      <c r="I85" s="52"/>
      <c r="J85" s="53"/>
      <c r="K85" s="73"/>
      <c r="L85" s="54"/>
      <c r="M85" s="55"/>
      <c r="N85" s="55"/>
    </row>
    <row r="86" spans="1:14" s="56" customFormat="1" ht="44.25" hidden="1" customHeight="1" outlineLevel="1" x14ac:dyDescent="0.2">
      <c r="A86" s="70"/>
      <c r="B86" s="152"/>
      <c r="C86" s="74"/>
      <c r="D86" s="74"/>
      <c r="E86" s="153"/>
      <c r="F86" s="71"/>
      <c r="G86" s="72"/>
      <c r="H86" s="75"/>
      <c r="I86" s="52"/>
      <c r="J86" s="53"/>
      <c r="K86" s="73"/>
      <c r="L86" s="54"/>
      <c r="M86" s="55"/>
      <c r="N86" s="55"/>
    </row>
    <row r="87" spans="1:14" s="56" customFormat="1" ht="44.25" hidden="1" customHeight="1" outlineLevel="1" x14ac:dyDescent="0.2">
      <c r="A87" s="70"/>
      <c r="B87" s="152"/>
      <c r="C87" s="74"/>
      <c r="D87" s="74"/>
      <c r="E87" s="153"/>
      <c r="F87" s="71"/>
      <c r="G87" s="72"/>
      <c r="H87" s="75"/>
      <c r="I87" s="52"/>
      <c r="J87" s="53"/>
      <c r="K87" s="73"/>
      <c r="L87" s="54"/>
      <c r="M87" s="55"/>
      <c r="N87" s="55"/>
    </row>
    <row r="88" spans="1:14" s="56" customFormat="1" ht="44.25" hidden="1" customHeight="1" outlineLevel="1" x14ac:dyDescent="0.2">
      <c r="A88" s="70"/>
      <c r="B88" s="152"/>
      <c r="C88" s="74"/>
      <c r="D88" s="74"/>
      <c r="E88" s="153"/>
      <c r="F88" s="71"/>
      <c r="G88" s="72"/>
      <c r="H88" s="75"/>
      <c r="I88" s="52"/>
      <c r="J88" s="53"/>
      <c r="K88" s="73"/>
      <c r="L88" s="54"/>
      <c r="M88" s="55"/>
      <c r="N88" s="55"/>
    </row>
    <row r="89" spans="1:14" s="56" customFormat="1" ht="44.25" hidden="1" customHeight="1" outlineLevel="1" x14ac:dyDescent="0.2">
      <c r="A89" s="70"/>
      <c r="B89" s="152"/>
      <c r="C89" s="74"/>
      <c r="D89" s="74"/>
      <c r="E89" s="153"/>
      <c r="F89" s="71"/>
      <c r="G89" s="72"/>
      <c r="H89" s="75"/>
      <c r="I89" s="52"/>
      <c r="J89" s="53"/>
      <c r="K89" s="73"/>
      <c r="L89" s="54"/>
      <c r="M89" s="55"/>
      <c r="N89" s="55"/>
    </row>
    <row r="90" spans="1:14" s="56" customFormat="1" ht="44.25" hidden="1" customHeight="1" outlineLevel="1" x14ac:dyDescent="0.2">
      <c r="A90" s="70"/>
      <c r="B90" s="152"/>
      <c r="C90" s="74"/>
      <c r="D90" s="74"/>
      <c r="E90" s="153"/>
      <c r="F90" s="71"/>
      <c r="G90" s="72"/>
      <c r="H90" s="75"/>
      <c r="I90" s="52"/>
      <c r="J90" s="53"/>
      <c r="K90" s="73"/>
      <c r="L90" s="54"/>
      <c r="M90" s="55"/>
      <c r="N90" s="55"/>
    </row>
    <row r="91" spans="1:14" s="56" customFormat="1" ht="44.25" hidden="1" customHeight="1" outlineLevel="1" x14ac:dyDescent="0.2">
      <c r="A91" s="70"/>
      <c r="B91" s="152"/>
      <c r="C91" s="74"/>
      <c r="D91" s="74"/>
      <c r="E91" s="153"/>
      <c r="F91" s="71"/>
      <c r="G91" s="72"/>
      <c r="H91" s="75"/>
      <c r="I91" s="52"/>
      <c r="J91" s="53"/>
      <c r="K91" s="73"/>
      <c r="L91" s="54"/>
      <c r="M91" s="55"/>
      <c r="N91" s="55"/>
    </row>
    <row r="92" spans="1:14" s="56" customFormat="1" ht="44.25" hidden="1" customHeight="1" outlineLevel="1" x14ac:dyDescent="0.2">
      <c r="A92" s="70"/>
      <c r="B92" s="152"/>
      <c r="C92" s="74"/>
      <c r="D92" s="74"/>
      <c r="E92" s="153"/>
      <c r="F92" s="71"/>
      <c r="G92" s="72"/>
      <c r="H92" s="75"/>
      <c r="I92" s="52"/>
      <c r="J92" s="53"/>
      <c r="K92" s="73"/>
      <c r="L92" s="54"/>
      <c r="M92" s="55"/>
      <c r="N92" s="55"/>
    </row>
    <row r="93" spans="1:14" s="79" customFormat="1" ht="20.25" customHeight="1" collapsed="1" x14ac:dyDescent="0.2">
      <c r="A93" s="76"/>
      <c r="B93" s="237" t="s">
        <v>63</v>
      </c>
      <c r="C93" s="237"/>
      <c r="D93" s="237"/>
      <c r="E93" s="238"/>
      <c r="F93" s="69">
        <f>SUM(F67:F92)</f>
        <v>195787</v>
      </c>
      <c r="G93" s="69">
        <f>SUM(G67:G92)</f>
        <v>195787</v>
      </c>
      <c r="H93" s="69">
        <f>SUM(H67:H92)</f>
        <v>0</v>
      </c>
      <c r="I93" s="47">
        <f>SUM(I67:I67)</f>
        <v>0</v>
      </c>
      <c r="J93" s="47">
        <f>SUM(J67:J67)</f>
        <v>0</v>
      </c>
      <c r="K93" s="48"/>
      <c r="L93" s="77"/>
      <c r="M93" s="78"/>
      <c r="N93" s="78"/>
    </row>
    <row r="94" spans="1:14" s="56" customFormat="1" ht="2.25" customHeight="1" x14ac:dyDescent="0.2">
      <c r="A94" s="80"/>
      <c r="B94" s="81"/>
      <c r="C94" s="82"/>
      <c r="D94" s="82"/>
      <c r="E94" s="83"/>
      <c r="F94" s="84"/>
      <c r="G94" s="19"/>
      <c r="H94" s="85"/>
      <c r="I94" s="86"/>
      <c r="J94" s="86"/>
      <c r="K94" s="87"/>
      <c r="L94" s="54"/>
      <c r="M94" s="55"/>
      <c r="N94" s="55"/>
    </row>
    <row r="95" spans="1:14" s="56" customFormat="1" ht="39.75" customHeight="1" x14ac:dyDescent="0.2">
      <c r="A95" s="239" t="s">
        <v>64</v>
      </c>
      <c r="B95" s="240"/>
      <c r="C95" s="240"/>
      <c r="D95" s="240"/>
      <c r="E95" s="241"/>
      <c r="F95" s="20">
        <f>F19+F41+F65+F93</f>
        <v>475787</v>
      </c>
      <c r="G95" s="20">
        <f>G19+G41+G65+G93</f>
        <v>345095</v>
      </c>
      <c r="H95" s="20">
        <f>H19+H41+H65+H93</f>
        <v>130692</v>
      </c>
      <c r="I95" s="88" t="e">
        <f>#REF!+#REF!+#REF!+I41+I65+#REF!+#REF!+I93</f>
        <v>#REF!</v>
      </c>
      <c r="J95" s="88" t="e">
        <f>#REF!+#REF!+#REF!+J41+J65+#REF!+#REF!+J93</f>
        <v>#REF!</v>
      </c>
      <c r="K95" s="89"/>
      <c r="L95" s="90"/>
      <c r="M95" s="55"/>
      <c r="N95" s="55"/>
    </row>
    <row r="96" spans="1:14" s="56" customFormat="1" ht="38.25" customHeight="1" x14ac:dyDescent="0.2">
      <c r="A96" s="242" t="s">
        <v>65</v>
      </c>
      <c r="B96" s="243"/>
      <c r="C96" s="243"/>
      <c r="D96" s="243"/>
      <c r="E96" s="244"/>
      <c r="F96" s="91">
        <v>1</v>
      </c>
      <c r="G96" s="92">
        <f>G95/F95</f>
        <v>0.72529999999999994</v>
      </c>
      <c r="H96" s="93">
        <f>H95/F95</f>
        <v>0.2747</v>
      </c>
      <c r="I96" s="94" t="e">
        <f>I95/F95</f>
        <v>#REF!</v>
      </c>
      <c r="J96" s="94" t="e">
        <f>J95/F95</f>
        <v>#REF!</v>
      </c>
      <c r="K96" s="95"/>
      <c r="L96" s="96"/>
      <c r="M96" s="55"/>
      <c r="N96" s="55"/>
    </row>
    <row r="97" spans="1:14" s="56" customFormat="1" ht="38.25" customHeight="1" thickBot="1" x14ac:dyDescent="0.25">
      <c r="A97" s="245" t="s">
        <v>66</v>
      </c>
      <c r="B97" s="246"/>
      <c r="C97" s="246"/>
      <c r="D97" s="246"/>
      <c r="E97" s="247"/>
      <c r="F97" s="22">
        <f>F95/F98</f>
        <v>18299.5</v>
      </c>
      <c r="G97" s="109">
        <f>G95/F98</f>
        <v>13272.88</v>
      </c>
      <c r="H97" s="110">
        <f>H95/F98</f>
        <v>5026.62</v>
      </c>
      <c r="I97" s="94"/>
      <c r="J97" s="94"/>
      <c r="K97" s="95"/>
      <c r="L97" s="96"/>
      <c r="M97" s="55"/>
      <c r="N97" s="55"/>
    </row>
    <row r="98" spans="1:14" s="56" customFormat="1" ht="27" customHeight="1" x14ac:dyDescent="0.2">
      <c r="A98" s="97"/>
      <c r="B98" s="98"/>
      <c r="C98" s="97"/>
      <c r="D98" s="97"/>
      <c r="E98" s="21" t="s">
        <v>67</v>
      </c>
      <c r="F98" s="99">
        <v>26</v>
      </c>
      <c r="G98" s="100"/>
      <c r="H98" s="100"/>
      <c r="I98" s="55"/>
      <c r="J98" s="55"/>
      <c r="K98" s="55"/>
      <c r="L98" s="55"/>
      <c r="M98" s="55"/>
      <c r="N98" s="55"/>
    </row>
    <row r="99" spans="1:14" s="56" customFormat="1" ht="13.5" customHeight="1" x14ac:dyDescent="0.2">
      <c r="A99" s="97"/>
      <c r="B99" s="98"/>
      <c r="C99" s="97"/>
      <c r="D99" s="97"/>
      <c r="E99" s="101"/>
      <c r="F99" s="97"/>
      <c r="G99" s="97"/>
      <c r="H99" s="97"/>
      <c r="I99" s="55"/>
      <c r="J99" s="55"/>
      <c r="K99" s="55"/>
      <c r="L99" s="55"/>
      <c r="M99" s="55"/>
      <c r="N99" s="55"/>
    </row>
    <row r="100" spans="1:14" s="56" customFormat="1" ht="25.5" customHeight="1" x14ac:dyDescent="0.2">
      <c r="A100" s="97"/>
      <c r="B100" s="98"/>
      <c r="C100" s="97"/>
      <c r="D100" s="97"/>
      <c r="E100" s="101"/>
      <c r="F100" s="97"/>
      <c r="G100" s="97"/>
      <c r="H100" s="97"/>
      <c r="I100" s="55"/>
      <c r="J100" s="55"/>
      <c r="K100" s="55"/>
      <c r="L100" s="55"/>
      <c r="M100" s="55"/>
      <c r="N100" s="55"/>
    </row>
    <row r="101" spans="1:14" s="56" customFormat="1" ht="13.5" customHeight="1" x14ac:dyDescent="0.2">
      <c r="A101" s="97"/>
      <c r="B101" s="98"/>
      <c r="C101" s="97"/>
      <c r="D101" s="97"/>
      <c r="E101" s="101"/>
      <c r="F101" s="97"/>
      <c r="G101" s="97"/>
      <c r="H101" s="97"/>
      <c r="I101" s="55"/>
      <c r="J101" s="55"/>
      <c r="K101" s="55"/>
      <c r="L101" s="55"/>
      <c r="M101" s="55"/>
      <c r="N101" s="55"/>
    </row>
    <row r="102" spans="1:14" s="56" customFormat="1" ht="13.5" customHeight="1" x14ac:dyDescent="0.2">
      <c r="A102" s="97"/>
      <c r="B102" s="98"/>
      <c r="C102" s="97"/>
      <c r="D102" s="97"/>
      <c r="E102" s="101"/>
      <c r="F102" s="97"/>
      <c r="G102" s="97"/>
      <c r="H102" s="97"/>
      <c r="I102" s="55"/>
      <c r="J102" s="55"/>
      <c r="K102" s="55"/>
      <c r="L102" s="55"/>
      <c r="M102" s="55"/>
      <c r="N102" s="55"/>
    </row>
    <row r="103" spans="1:14" s="56" customFormat="1" ht="13.5" customHeight="1" x14ac:dyDescent="0.2">
      <c r="A103" s="97"/>
      <c r="B103" s="98"/>
      <c r="C103" s="97"/>
      <c r="D103" s="97"/>
      <c r="E103" s="101"/>
      <c r="F103" s="97"/>
      <c r="G103" s="97"/>
      <c r="H103" s="97"/>
      <c r="I103" s="55"/>
      <c r="J103" s="55"/>
      <c r="K103" s="55"/>
      <c r="L103" s="55"/>
      <c r="M103" s="55"/>
      <c r="N103" s="55"/>
    </row>
    <row r="104" spans="1:14" s="56" customFormat="1" ht="16.5" customHeight="1" x14ac:dyDescent="0.2">
      <c r="A104" s="97"/>
      <c r="B104" s="98"/>
      <c r="C104" s="97"/>
      <c r="D104" s="97"/>
      <c r="E104" s="101"/>
      <c r="F104" s="97"/>
      <c r="G104" s="97"/>
      <c r="H104" s="97"/>
      <c r="I104" s="55"/>
      <c r="J104" s="55"/>
      <c r="K104" s="55"/>
      <c r="L104" s="55"/>
      <c r="M104" s="55"/>
      <c r="N104" s="55"/>
    </row>
    <row r="105" spans="1:14" s="56" customFormat="1" ht="13.5" customHeight="1" x14ac:dyDescent="0.2">
      <c r="A105" s="97"/>
      <c r="B105" s="98"/>
      <c r="C105" s="97"/>
      <c r="D105" s="97"/>
      <c r="E105" s="101"/>
      <c r="F105" s="97"/>
      <c r="G105" s="97"/>
      <c r="H105" s="97"/>
      <c r="I105" s="55"/>
      <c r="J105" s="55"/>
      <c r="K105" s="55"/>
      <c r="L105" s="55"/>
      <c r="M105" s="55"/>
      <c r="N105" s="55"/>
    </row>
    <row r="106" spans="1:14" s="56" customFormat="1" ht="21" customHeight="1" x14ac:dyDescent="0.2">
      <c r="A106" s="97"/>
      <c r="B106" s="98"/>
      <c r="C106" s="97"/>
      <c r="D106" s="97"/>
      <c r="E106" s="101"/>
      <c r="F106" s="97"/>
      <c r="G106" s="97"/>
      <c r="H106" s="97"/>
      <c r="I106" s="55"/>
      <c r="J106" s="55"/>
      <c r="K106" s="55"/>
      <c r="L106" s="55"/>
      <c r="M106" s="55"/>
      <c r="N106" s="55"/>
    </row>
    <row r="107" spans="1:14" s="56" customFormat="1" ht="20.25" customHeight="1" x14ac:dyDescent="0.2">
      <c r="A107" s="97"/>
      <c r="B107" s="98"/>
      <c r="C107" s="97"/>
      <c r="D107" s="97"/>
      <c r="E107" s="101"/>
      <c r="F107" s="97"/>
      <c r="G107" s="97"/>
      <c r="H107" s="97"/>
      <c r="I107" s="55"/>
      <c r="J107" s="55"/>
      <c r="K107" s="55"/>
      <c r="L107" s="55"/>
      <c r="M107" s="55"/>
      <c r="N107" s="55"/>
    </row>
    <row r="108" spans="1:14" s="56" customFormat="1" ht="25.5" customHeight="1" x14ac:dyDescent="0.2">
      <c r="A108" s="97"/>
      <c r="B108" s="98"/>
      <c r="C108" s="97"/>
      <c r="D108" s="97"/>
      <c r="E108" s="101"/>
      <c r="F108" s="97"/>
      <c r="G108" s="97"/>
      <c r="H108" s="97"/>
      <c r="I108" s="55"/>
      <c r="J108" s="55"/>
      <c r="K108" s="55"/>
      <c r="L108" s="55"/>
      <c r="M108" s="55"/>
      <c r="N108" s="55"/>
    </row>
    <row r="109" spans="1:14" s="56" customFormat="1" ht="39" customHeight="1" x14ac:dyDescent="0.2">
      <c r="A109" s="97"/>
      <c r="B109" s="98"/>
      <c r="C109" s="97"/>
      <c r="D109" s="97"/>
      <c r="E109" s="101"/>
      <c r="F109" s="97"/>
      <c r="G109" s="97"/>
      <c r="H109" s="97"/>
      <c r="I109" s="55"/>
      <c r="J109" s="55"/>
      <c r="K109" s="55"/>
      <c r="L109" s="55"/>
      <c r="M109" s="55"/>
      <c r="N109" s="55"/>
    </row>
    <row r="110" spans="1:14" s="56" customFormat="1" ht="24.75" customHeight="1" x14ac:dyDescent="0.2">
      <c r="A110" s="97"/>
      <c r="B110" s="98"/>
      <c r="C110" s="97"/>
      <c r="D110" s="97"/>
      <c r="E110" s="101"/>
      <c r="F110" s="97"/>
      <c r="G110" s="97"/>
      <c r="H110" s="97"/>
      <c r="I110" s="55"/>
      <c r="J110" s="55"/>
      <c r="K110" s="55"/>
      <c r="L110" s="55"/>
      <c r="M110" s="55"/>
      <c r="N110" s="55"/>
    </row>
    <row r="111" spans="1:14" s="56" customFormat="1" ht="20.25" customHeight="1" x14ac:dyDescent="0.2">
      <c r="A111" s="97"/>
      <c r="B111" s="98"/>
      <c r="C111" s="97"/>
      <c r="D111" s="97"/>
      <c r="E111" s="101"/>
      <c r="F111" s="97"/>
      <c r="G111" s="97"/>
      <c r="H111" s="97"/>
      <c r="I111" s="55"/>
      <c r="J111" s="55"/>
      <c r="K111" s="55"/>
      <c r="L111" s="55"/>
      <c r="M111" s="55"/>
      <c r="N111" s="55"/>
    </row>
    <row r="112" spans="1:14" s="56" customFormat="1" ht="6.75" customHeight="1" x14ac:dyDescent="0.2">
      <c r="A112" s="97"/>
      <c r="B112" s="98"/>
      <c r="C112" s="97"/>
      <c r="D112" s="97"/>
      <c r="E112" s="101"/>
      <c r="F112" s="97"/>
      <c r="G112" s="97"/>
      <c r="H112" s="97"/>
      <c r="I112" s="55"/>
      <c r="J112" s="55"/>
      <c r="K112" s="55"/>
      <c r="L112" s="55"/>
      <c r="M112" s="55"/>
      <c r="N112" s="55"/>
    </row>
    <row r="113" spans="1:14" s="56" customFormat="1" ht="19.5" customHeight="1" x14ac:dyDescent="0.2">
      <c r="A113" s="97"/>
      <c r="B113" s="98"/>
      <c r="C113" s="97"/>
      <c r="D113" s="97"/>
      <c r="E113" s="101"/>
      <c r="F113" s="97"/>
      <c r="G113" s="97"/>
      <c r="H113" s="97"/>
      <c r="I113" s="55"/>
      <c r="J113" s="55"/>
      <c r="K113" s="55"/>
      <c r="L113" s="55"/>
      <c r="M113" s="55"/>
      <c r="N113" s="55"/>
    </row>
    <row r="114" spans="1:14" s="56" customFormat="1" x14ac:dyDescent="0.2">
      <c r="A114" s="97"/>
      <c r="B114" s="98"/>
      <c r="C114" s="97"/>
      <c r="D114" s="97"/>
      <c r="E114" s="101"/>
      <c r="F114" s="97"/>
      <c r="G114" s="97"/>
      <c r="H114" s="97"/>
      <c r="I114" s="55"/>
      <c r="J114" s="55"/>
      <c r="K114" s="55"/>
      <c r="L114" s="55"/>
      <c r="M114" s="55"/>
      <c r="N114" s="55"/>
    </row>
    <row r="115" spans="1:14" s="56" customFormat="1" ht="18.75" customHeight="1" x14ac:dyDescent="0.2">
      <c r="A115" s="97"/>
      <c r="B115" s="98"/>
      <c r="C115" s="97"/>
      <c r="D115" s="97"/>
      <c r="E115" s="101"/>
      <c r="F115" s="97"/>
      <c r="G115" s="97"/>
      <c r="H115" s="97"/>
      <c r="I115" s="55"/>
      <c r="J115" s="55"/>
      <c r="K115" s="55"/>
      <c r="L115" s="55"/>
      <c r="M115" s="55"/>
      <c r="N115" s="55"/>
    </row>
    <row r="116" spans="1:14" s="56" customFormat="1" ht="15.75" customHeight="1" x14ac:dyDescent="0.2">
      <c r="A116" s="97"/>
      <c r="B116" s="98"/>
      <c r="C116" s="97"/>
      <c r="D116" s="97"/>
      <c r="E116" s="101"/>
      <c r="F116" s="97"/>
      <c r="G116" s="97"/>
      <c r="H116" s="97"/>
      <c r="I116" s="55"/>
      <c r="J116" s="55"/>
      <c r="K116" s="55"/>
      <c r="L116" s="55"/>
      <c r="M116" s="55"/>
      <c r="N116" s="55"/>
    </row>
    <row r="117" spans="1:14" s="56" customFormat="1" ht="15.75" customHeight="1" x14ac:dyDescent="0.2">
      <c r="A117" s="97"/>
      <c r="B117" s="98"/>
      <c r="C117" s="97"/>
      <c r="D117" s="97"/>
      <c r="E117" s="101"/>
      <c r="F117" s="97"/>
      <c r="G117" s="97"/>
      <c r="H117" s="97"/>
      <c r="I117" s="55"/>
      <c r="J117" s="55"/>
      <c r="K117" s="55"/>
      <c r="L117" s="55"/>
      <c r="M117" s="55"/>
      <c r="N117" s="55"/>
    </row>
    <row r="118" spans="1:14" s="56" customFormat="1" ht="86.25" customHeight="1" x14ac:dyDescent="0.2">
      <c r="A118" s="97"/>
      <c r="B118" s="98"/>
      <c r="C118" s="97"/>
      <c r="D118" s="97"/>
      <c r="E118" s="101"/>
      <c r="F118" s="97"/>
      <c r="G118" s="97"/>
      <c r="H118" s="97"/>
      <c r="I118" s="55"/>
      <c r="J118" s="55"/>
      <c r="K118" s="55"/>
    </row>
    <row r="119" spans="1:14" s="56" customFormat="1" ht="15.75" customHeight="1" x14ac:dyDescent="0.2">
      <c r="A119" s="97"/>
      <c r="B119" s="98"/>
      <c r="C119" s="97"/>
      <c r="D119" s="97"/>
      <c r="E119" s="101"/>
      <c r="F119" s="97"/>
      <c r="G119" s="97"/>
      <c r="H119" s="97"/>
      <c r="I119" s="55"/>
      <c r="J119" s="55"/>
      <c r="K119" s="55"/>
    </row>
    <row r="120" spans="1:14" s="56" customFormat="1" ht="15.75" customHeight="1" x14ac:dyDescent="0.2">
      <c r="A120" s="97"/>
      <c r="B120" s="98"/>
      <c r="C120" s="97"/>
      <c r="D120" s="97"/>
      <c r="E120" s="101"/>
      <c r="F120" s="97"/>
      <c r="G120" s="97"/>
      <c r="H120" s="97"/>
      <c r="I120" s="55"/>
      <c r="J120" s="55"/>
      <c r="K120" s="55"/>
    </row>
    <row r="121" spans="1:14" s="56" customFormat="1" ht="31.5" customHeight="1" x14ac:dyDescent="0.2">
      <c r="A121" s="97"/>
      <c r="B121" s="98"/>
      <c r="C121" s="97"/>
      <c r="D121" s="97"/>
      <c r="E121" s="101"/>
      <c r="F121" s="97"/>
      <c r="G121" s="97"/>
      <c r="H121" s="97"/>
      <c r="I121" s="55"/>
      <c r="J121" s="55"/>
      <c r="K121" s="55"/>
    </row>
    <row r="122" spans="1:14" s="56" customFormat="1" ht="30" customHeight="1" x14ac:dyDescent="0.2">
      <c r="A122" s="97"/>
      <c r="B122" s="98"/>
      <c r="C122" s="97"/>
      <c r="D122" s="97"/>
      <c r="E122" s="101"/>
      <c r="F122" s="97"/>
      <c r="G122" s="97"/>
      <c r="H122" s="97"/>
      <c r="I122" s="55"/>
      <c r="J122" s="55"/>
      <c r="K122" s="55"/>
    </row>
    <row r="123" spans="1:14" s="56" customFormat="1" ht="31.5" customHeight="1" x14ac:dyDescent="0.2">
      <c r="A123" s="97"/>
      <c r="B123" s="98"/>
      <c r="C123" s="97"/>
      <c r="D123" s="97"/>
      <c r="E123" s="101"/>
      <c r="F123" s="97"/>
      <c r="G123" s="97"/>
      <c r="H123" s="97"/>
      <c r="I123" s="55"/>
      <c r="J123" s="55"/>
      <c r="K123" s="55"/>
    </row>
    <row r="124" spans="1:14" s="56" customFormat="1" ht="29.25" customHeight="1" x14ac:dyDescent="0.2">
      <c r="A124" s="97"/>
      <c r="B124" s="98"/>
      <c r="C124" s="97"/>
      <c r="D124" s="97"/>
      <c r="E124" s="101"/>
      <c r="F124" s="97"/>
      <c r="G124" s="97"/>
      <c r="H124" s="97"/>
      <c r="I124" s="55"/>
      <c r="J124" s="55"/>
      <c r="K124" s="55"/>
    </row>
    <row r="125" spans="1:14" s="56" customFormat="1" ht="16.5" customHeight="1" x14ac:dyDescent="0.2">
      <c r="A125" s="97"/>
      <c r="B125" s="98"/>
      <c r="C125" s="97"/>
      <c r="D125" s="97"/>
      <c r="E125" s="101"/>
      <c r="F125" s="97"/>
      <c r="G125" s="97"/>
      <c r="H125" s="97"/>
      <c r="I125" s="55"/>
      <c r="J125" s="55"/>
      <c r="K125" s="55"/>
    </row>
    <row r="126" spans="1:14" s="56" customFormat="1" ht="24.75" customHeight="1" x14ac:dyDescent="0.2">
      <c r="A126" s="97"/>
      <c r="B126" s="98"/>
      <c r="C126" s="97"/>
      <c r="D126" s="97"/>
      <c r="E126" s="101"/>
      <c r="F126" s="97"/>
      <c r="G126" s="97"/>
      <c r="H126" s="97"/>
      <c r="I126" s="55"/>
      <c r="J126" s="55"/>
      <c r="K126" s="55"/>
    </row>
    <row r="127" spans="1:14" s="56" customFormat="1" x14ac:dyDescent="0.2">
      <c r="A127" s="102"/>
      <c r="B127" s="103"/>
      <c r="C127" s="55"/>
      <c r="D127" s="55"/>
      <c r="E127" s="104"/>
      <c r="F127" s="105"/>
      <c r="G127" s="55"/>
      <c r="H127" s="55"/>
      <c r="I127" s="55"/>
      <c r="J127" s="55"/>
      <c r="K127" s="55"/>
    </row>
    <row r="128" spans="1:14" s="56" customFormat="1" x14ac:dyDescent="0.2">
      <c r="A128" s="102"/>
      <c r="B128" s="103"/>
      <c r="C128" s="55"/>
      <c r="D128" s="55"/>
      <c r="E128" s="104"/>
      <c r="F128" s="105"/>
      <c r="G128" s="55"/>
      <c r="H128" s="55"/>
      <c r="I128" s="55"/>
      <c r="J128" s="55"/>
      <c r="K128" s="55"/>
    </row>
    <row r="129" spans="1:11" s="56" customFormat="1" x14ac:dyDescent="0.2">
      <c r="A129" s="102"/>
      <c r="B129" s="103"/>
      <c r="C129" s="55"/>
      <c r="D129" s="55"/>
      <c r="E129" s="104"/>
      <c r="F129" s="105"/>
      <c r="G129" s="55"/>
      <c r="H129" s="55"/>
      <c r="I129" s="55"/>
      <c r="J129" s="55"/>
      <c r="K129" s="55"/>
    </row>
    <row r="130" spans="1:11" s="56" customFormat="1" x14ac:dyDescent="0.2">
      <c r="A130" s="102"/>
      <c r="B130" s="103"/>
      <c r="C130" s="55"/>
      <c r="D130" s="55"/>
      <c r="E130" s="104"/>
      <c r="F130" s="105"/>
      <c r="G130" s="55"/>
      <c r="H130" s="55"/>
      <c r="I130" s="55"/>
      <c r="J130" s="55"/>
      <c r="K130" s="55"/>
    </row>
    <row r="131" spans="1:11" s="56" customFormat="1" x14ac:dyDescent="0.2">
      <c r="A131" s="102"/>
      <c r="B131" s="103"/>
      <c r="C131" s="55"/>
      <c r="D131" s="55"/>
      <c r="E131" s="104"/>
      <c r="F131" s="105"/>
      <c r="G131" s="55"/>
      <c r="H131" s="55"/>
      <c r="I131" s="55"/>
      <c r="J131" s="55"/>
      <c r="K131" s="55"/>
    </row>
    <row r="132" spans="1:11" s="56" customFormat="1" x14ac:dyDescent="0.2">
      <c r="A132" s="102"/>
      <c r="B132" s="103"/>
      <c r="C132" s="55"/>
      <c r="D132" s="55"/>
      <c r="E132" s="104"/>
      <c r="F132" s="105"/>
      <c r="G132" s="55"/>
      <c r="H132" s="55"/>
      <c r="I132" s="55"/>
      <c r="J132" s="55"/>
      <c r="K132" s="55"/>
    </row>
    <row r="133" spans="1:11" s="56" customFormat="1" x14ac:dyDescent="0.2">
      <c r="A133" s="102"/>
      <c r="B133" s="103"/>
      <c r="C133" s="55"/>
      <c r="D133" s="55"/>
      <c r="E133" s="104"/>
      <c r="F133" s="105"/>
      <c r="G133" s="55"/>
      <c r="H133" s="55"/>
      <c r="I133" s="55"/>
      <c r="J133" s="55"/>
      <c r="K133" s="55"/>
    </row>
    <row r="134" spans="1:11" s="56" customFormat="1" x14ac:dyDescent="0.2">
      <c r="A134" s="102"/>
      <c r="B134" s="103"/>
      <c r="C134" s="55"/>
      <c r="D134" s="55"/>
      <c r="E134" s="104"/>
      <c r="F134" s="105"/>
      <c r="G134" s="55"/>
      <c r="H134" s="55"/>
      <c r="I134" s="55"/>
      <c r="J134" s="55"/>
      <c r="K134" s="55"/>
    </row>
    <row r="135" spans="1:11" s="56" customFormat="1" x14ac:dyDescent="0.2">
      <c r="A135" s="102"/>
      <c r="B135" s="103"/>
      <c r="C135" s="55"/>
      <c r="D135" s="55"/>
      <c r="E135" s="104"/>
      <c r="F135" s="105"/>
      <c r="G135" s="55"/>
      <c r="H135" s="55"/>
      <c r="I135" s="55"/>
      <c r="J135" s="55"/>
      <c r="K135" s="55"/>
    </row>
    <row r="136" spans="1:11" s="56" customFormat="1" x14ac:dyDescent="0.2">
      <c r="A136" s="102"/>
      <c r="B136" s="103"/>
      <c r="C136" s="55"/>
      <c r="D136" s="55"/>
      <c r="E136" s="104"/>
      <c r="F136" s="105"/>
      <c r="G136" s="55"/>
      <c r="H136" s="55"/>
      <c r="I136" s="55"/>
      <c r="J136" s="55"/>
      <c r="K136" s="55"/>
    </row>
    <row r="137" spans="1:11" s="56" customFormat="1" x14ac:dyDescent="0.2">
      <c r="A137" s="102"/>
      <c r="B137" s="103"/>
      <c r="C137" s="55"/>
      <c r="D137" s="55"/>
      <c r="E137" s="104"/>
      <c r="F137" s="105"/>
      <c r="G137" s="55"/>
      <c r="H137" s="55"/>
      <c r="I137" s="55"/>
      <c r="J137" s="55"/>
      <c r="K137" s="55"/>
    </row>
    <row r="138" spans="1:11" s="56" customFormat="1" x14ac:dyDescent="0.2">
      <c r="A138" s="102"/>
      <c r="B138" s="103"/>
      <c r="C138" s="55"/>
      <c r="D138" s="55"/>
      <c r="E138" s="104"/>
      <c r="F138" s="105"/>
      <c r="G138" s="55"/>
      <c r="H138" s="55"/>
      <c r="I138" s="55"/>
      <c r="J138" s="55"/>
      <c r="K138" s="55"/>
    </row>
    <row r="139" spans="1:11" s="56" customFormat="1" x14ac:dyDescent="0.2">
      <c r="A139" s="102"/>
      <c r="B139" s="103"/>
      <c r="C139" s="55"/>
      <c r="D139" s="55"/>
      <c r="E139" s="104"/>
      <c r="F139" s="105"/>
      <c r="G139" s="55"/>
      <c r="H139" s="55"/>
      <c r="I139" s="55"/>
      <c r="J139" s="55"/>
      <c r="K139" s="55"/>
    </row>
    <row r="140" spans="1:11" s="56" customFormat="1" x14ac:dyDescent="0.2">
      <c r="A140" s="102"/>
      <c r="B140" s="103"/>
      <c r="C140" s="55"/>
      <c r="D140" s="55"/>
      <c r="E140" s="104"/>
      <c r="F140" s="105"/>
      <c r="G140" s="55"/>
      <c r="H140" s="55"/>
      <c r="I140" s="55"/>
      <c r="J140" s="55"/>
      <c r="K140" s="55"/>
    </row>
    <row r="141" spans="1:11" s="56" customFormat="1" x14ac:dyDescent="0.2">
      <c r="A141" s="102"/>
      <c r="B141" s="103"/>
      <c r="C141" s="55"/>
      <c r="D141" s="55"/>
      <c r="E141" s="104"/>
      <c r="F141" s="105"/>
      <c r="G141" s="55"/>
      <c r="H141" s="55"/>
      <c r="I141" s="55"/>
      <c r="J141" s="55"/>
      <c r="K141" s="55"/>
    </row>
    <row r="142" spans="1:11" s="56" customFormat="1" x14ac:dyDescent="0.2">
      <c r="A142" s="102"/>
      <c r="B142" s="103"/>
      <c r="C142" s="55"/>
      <c r="D142" s="55"/>
      <c r="E142" s="104"/>
      <c r="F142" s="105"/>
      <c r="G142" s="55"/>
      <c r="H142" s="55"/>
      <c r="I142" s="55"/>
      <c r="J142" s="55"/>
      <c r="K142" s="55"/>
    </row>
    <row r="143" spans="1:11" s="56" customFormat="1" x14ac:dyDescent="0.2">
      <c r="A143" s="102"/>
      <c r="B143" s="103"/>
      <c r="C143" s="55"/>
      <c r="D143" s="55"/>
      <c r="E143" s="104"/>
      <c r="F143" s="105"/>
      <c r="G143" s="55"/>
      <c r="H143" s="55"/>
      <c r="I143" s="55"/>
      <c r="J143" s="55"/>
      <c r="K143" s="55"/>
    </row>
    <row r="144" spans="1:11" s="56" customFormat="1" x14ac:dyDescent="0.2">
      <c r="A144" s="102"/>
      <c r="B144" s="103"/>
      <c r="C144" s="55"/>
      <c r="D144" s="55"/>
      <c r="E144" s="104"/>
      <c r="F144" s="105"/>
      <c r="G144" s="55"/>
      <c r="H144" s="55"/>
      <c r="I144" s="55"/>
      <c r="J144" s="55"/>
      <c r="K144" s="55"/>
    </row>
    <row r="145" spans="1:11" s="56" customFormat="1" x14ac:dyDescent="0.2">
      <c r="A145" s="102"/>
      <c r="B145" s="103"/>
      <c r="C145" s="55"/>
      <c r="D145" s="55"/>
      <c r="E145" s="104"/>
      <c r="F145" s="105"/>
      <c r="G145" s="55"/>
      <c r="H145" s="55"/>
      <c r="I145" s="55"/>
      <c r="J145" s="55"/>
      <c r="K145" s="55"/>
    </row>
    <row r="146" spans="1:11" s="56" customFormat="1" x14ac:dyDescent="0.2">
      <c r="A146" s="102"/>
      <c r="B146" s="103"/>
      <c r="C146" s="55"/>
      <c r="D146" s="55"/>
      <c r="E146" s="104"/>
      <c r="F146" s="105"/>
      <c r="G146" s="55"/>
      <c r="H146" s="55"/>
      <c r="I146" s="55"/>
      <c r="J146" s="55"/>
      <c r="K146" s="55"/>
    </row>
    <row r="147" spans="1:11" s="56" customFormat="1" x14ac:dyDescent="0.2">
      <c r="A147" s="102"/>
      <c r="B147" s="103"/>
      <c r="C147" s="55"/>
      <c r="D147" s="55"/>
      <c r="E147" s="104"/>
      <c r="F147" s="105"/>
      <c r="G147" s="55"/>
      <c r="H147" s="55"/>
      <c r="I147" s="55"/>
      <c r="J147" s="55"/>
      <c r="K147" s="55"/>
    </row>
    <row r="148" spans="1:11" s="56" customFormat="1" x14ac:dyDescent="0.2">
      <c r="A148" s="102"/>
      <c r="B148" s="103"/>
      <c r="C148" s="55"/>
      <c r="D148" s="55"/>
      <c r="E148" s="104"/>
      <c r="F148" s="105"/>
      <c r="G148" s="55"/>
      <c r="H148" s="55"/>
      <c r="I148" s="55"/>
      <c r="J148" s="55"/>
      <c r="K148" s="55"/>
    </row>
    <row r="149" spans="1:11" s="56" customFormat="1" x14ac:dyDescent="0.2">
      <c r="A149" s="102"/>
      <c r="B149" s="103"/>
      <c r="C149" s="55"/>
      <c r="D149" s="55"/>
      <c r="E149" s="104"/>
      <c r="F149" s="105"/>
      <c r="G149" s="55"/>
      <c r="H149" s="55"/>
      <c r="I149" s="55"/>
      <c r="J149" s="55"/>
      <c r="K149" s="55"/>
    </row>
    <row r="150" spans="1:11" s="56" customFormat="1" x14ac:dyDescent="0.2">
      <c r="A150" s="102"/>
      <c r="B150" s="103"/>
      <c r="C150" s="55"/>
      <c r="D150" s="55"/>
      <c r="E150" s="104"/>
      <c r="F150" s="105"/>
      <c r="G150" s="55"/>
      <c r="H150" s="55"/>
      <c r="I150" s="55"/>
      <c r="J150" s="55"/>
      <c r="K150" s="55"/>
    </row>
    <row r="151" spans="1:11" x14ac:dyDescent="0.2">
      <c r="A151" s="106"/>
      <c r="B151" s="107"/>
      <c r="C151" s="28"/>
      <c r="D151" s="28"/>
      <c r="E151" s="108"/>
      <c r="G151" s="28"/>
      <c r="H151" s="28"/>
      <c r="I151" s="28"/>
      <c r="J151" s="28"/>
      <c r="K151" s="28"/>
    </row>
    <row r="152" spans="1:11" x14ac:dyDescent="0.2">
      <c r="A152" s="106"/>
      <c r="B152" s="107"/>
      <c r="C152" s="28"/>
      <c r="D152" s="28"/>
      <c r="E152" s="108"/>
      <c r="G152" s="28"/>
      <c r="H152" s="28"/>
      <c r="I152" s="28"/>
      <c r="J152" s="28"/>
      <c r="K152" s="28"/>
    </row>
    <row r="153" spans="1:11" x14ac:dyDescent="0.2">
      <c r="A153" s="106"/>
      <c r="B153" s="107"/>
      <c r="C153" s="28"/>
      <c r="D153" s="28"/>
      <c r="E153" s="108"/>
      <c r="G153" s="28"/>
      <c r="H153" s="28"/>
      <c r="I153" s="28"/>
      <c r="J153" s="28"/>
      <c r="K153" s="28"/>
    </row>
    <row r="154" spans="1:11" x14ac:dyDescent="0.2">
      <c r="A154" s="106"/>
      <c r="B154" s="107"/>
      <c r="C154" s="28"/>
      <c r="D154" s="28"/>
      <c r="E154" s="108"/>
      <c r="G154" s="28"/>
      <c r="H154" s="28"/>
      <c r="I154" s="28"/>
      <c r="J154" s="28"/>
      <c r="K154" s="28"/>
    </row>
    <row r="155" spans="1:11" x14ac:dyDescent="0.2">
      <c r="A155" s="106"/>
      <c r="B155" s="107"/>
      <c r="C155" s="28"/>
      <c r="D155" s="28"/>
      <c r="E155" s="108"/>
      <c r="G155" s="28"/>
      <c r="H155" s="28"/>
      <c r="I155" s="28"/>
      <c r="J155" s="28"/>
      <c r="K155" s="28"/>
    </row>
    <row r="156" spans="1:11" x14ac:dyDescent="0.2">
      <c r="A156" s="106"/>
      <c r="B156" s="107"/>
      <c r="C156" s="28"/>
      <c r="D156" s="28"/>
      <c r="E156" s="108"/>
      <c r="G156" s="28"/>
      <c r="H156" s="28"/>
      <c r="I156" s="28"/>
      <c r="J156" s="28"/>
      <c r="K156" s="28"/>
    </row>
    <row r="157" spans="1:11" x14ac:dyDescent="0.2">
      <c r="A157" s="106"/>
      <c r="B157" s="107"/>
      <c r="C157" s="28"/>
      <c r="D157" s="28"/>
      <c r="E157" s="108"/>
      <c r="G157" s="28"/>
      <c r="H157" s="28"/>
      <c r="I157" s="28"/>
      <c r="J157" s="28"/>
      <c r="K157" s="28"/>
    </row>
    <row r="158" spans="1:11" x14ac:dyDescent="0.2">
      <c r="A158" s="106"/>
      <c r="B158" s="107"/>
      <c r="C158" s="28"/>
      <c r="D158" s="28"/>
      <c r="E158" s="108"/>
      <c r="G158" s="28"/>
      <c r="H158" s="28"/>
      <c r="I158" s="28"/>
      <c r="J158" s="28"/>
      <c r="K158" s="28"/>
    </row>
    <row r="159" spans="1:11" x14ac:dyDescent="0.2">
      <c r="A159" s="106"/>
      <c r="B159" s="107"/>
      <c r="C159" s="28"/>
      <c r="D159" s="28"/>
      <c r="E159" s="108"/>
      <c r="G159" s="28"/>
      <c r="H159" s="28"/>
      <c r="I159" s="28"/>
      <c r="J159" s="28"/>
      <c r="K159" s="28"/>
    </row>
    <row r="160" spans="1:11" x14ac:dyDescent="0.2">
      <c r="A160" s="106"/>
      <c r="B160" s="107"/>
      <c r="C160" s="28"/>
      <c r="D160" s="28"/>
      <c r="E160" s="108"/>
      <c r="G160" s="28"/>
      <c r="H160" s="28"/>
      <c r="I160" s="28"/>
      <c r="J160" s="28"/>
      <c r="K160" s="28"/>
    </row>
    <row r="161" spans="1:11" x14ac:dyDescent="0.2">
      <c r="A161" s="106"/>
      <c r="B161" s="107"/>
      <c r="C161" s="28"/>
      <c r="D161" s="28"/>
      <c r="E161" s="108"/>
      <c r="G161" s="28"/>
      <c r="H161" s="28"/>
      <c r="I161" s="28"/>
      <c r="J161" s="28"/>
      <c r="K161" s="28"/>
    </row>
    <row r="162" spans="1:11" x14ac:dyDescent="0.2">
      <c r="A162" s="106"/>
      <c r="B162" s="107"/>
      <c r="C162" s="28"/>
      <c r="D162" s="28"/>
      <c r="E162" s="108"/>
      <c r="G162" s="28"/>
      <c r="H162" s="28"/>
      <c r="I162" s="28"/>
      <c r="J162" s="28"/>
      <c r="K162" s="28"/>
    </row>
    <row r="163" spans="1:11" x14ac:dyDescent="0.2">
      <c r="A163" s="106"/>
      <c r="B163" s="107"/>
      <c r="C163" s="28"/>
      <c r="D163" s="28"/>
      <c r="E163" s="108"/>
      <c r="G163" s="28"/>
      <c r="H163" s="28"/>
      <c r="I163" s="28"/>
      <c r="J163" s="28"/>
      <c r="K163" s="28"/>
    </row>
    <row r="164" spans="1:11" x14ac:dyDescent="0.2">
      <c r="A164" s="106"/>
      <c r="B164" s="107"/>
      <c r="C164" s="28"/>
      <c r="D164" s="28"/>
      <c r="E164" s="108"/>
      <c r="G164" s="28"/>
      <c r="H164" s="28"/>
      <c r="I164" s="28"/>
      <c r="J164" s="28"/>
      <c r="K164" s="28"/>
    </row>
    <row r="165" spans="1:11" x14ac:dyDescent="0.2">
      <c r="A165" s="106"/>
      <c r="B165" s="107"/>
      <c r="C165" s="28"/>
      <c r="D165" s="28"/>
      <c r="E165" s="108"/>
      <c r="G165" s="28"/>
      <c r="H165" s="28"/>
      <c r="I165" s="28"/>
      <c r="J165" s="28"/>
      <c r="K165" s="28"/>
    </row>
    <row r="166" spans="1:11" x14ac:dyDescent="0.2">
      <c r="A166" s="106"/>
      <c r="B166" s="107"/>
      <c r="C166" s="28"/>
      <c r="D166" s="28"/>
      <c r="E166" s="108"/>
      <c r="G166" s="28"/>
      <c r="H166" s="28"/>
      <c r="I166" s="28"/>
      <c r="J166" s="28"/>
      <c r="K166" s="28"/>
    </row>
    <row r="167" spans="1:11" x14ac:dyDescent="0.2">
      <c r="A167" s="106"/>
      <c r="B167" s="107"/>
      <c r="C167" s="28"/>
      <c r="D167" s="28"/>
      <c r="E167" s="108"/>
      <c r="G167" s="28"/>
      <c r="H167" s="28"/>
      <c r="I167" s="28"/>
      <c r="J167" s="28"/>
      <c r="K167" s="28"/>
    </row>
    <row r="168" spans="1:11" x14ac:dyDescent="0.2">
      <c r="A168" s="106"/>
      <c r="B168" s="107"/>
      <c r="C168" s="28"/>
      <c r="D168" s="28"/>
      <c r="E168" s="108"/>
      <c r="G168" s="28"/>
      <c r="H168" s="28"/>
      <c r="I168" s="28"/>
      <c r="J168" s="28"/>
      <c r="K168" s="28"/>
    </row>
    <row r="169" spans="1:11" x14ac:dyDescent="0.2">
      <c r="A169" s="106"/>
      <c r="B169" s="107"/>
      <c r="C169" s="28"/>
      <c r="D169" s="28"/>
      <c r="E169" s="108"/>
      <c r="G169" s="28"/>
      <c r="H169" s="28"/>
      <c r="I169" s="28"/>
      <c r="J169" s="28"/>
      <c r="K169" s="28"/>
    </row>
    <row r="170" spans="1:11" x14ac:dyDescent="0.2">
      <c r="A170" s="106"/>
      <c r="B170" s="107"/>
      <c r="C170" s="28"/>
      <c r="D170" s="28"/>
      <c r="E170" s="108"/>
      <c r="G170" s="28"/>
      <c r="H170" s="28"/>
      <c r="I170" s="28"/>
      <c r="J170" s="28"/>
      <c r="K170" s="28"/>
    </row>
    <row r="171" spans="1:11" x14ac:dyDescent="0.2">
      <c r="A171" s="106"/>
      <c r="B171" s="107"/>
      <c r="C171" s="28"/>
      <c r="D171" s="28"/>
      <c r="E171" s="108"/>
      <c r="G171" s="28"/>
      <c r="H171" s="28"/>
      <c r="I171" s="28"/>
      <c r="J171" s="28"/>
      <c r="K171" s="28"/>
    </row>
    <row r="172" spans="1:11" x14ac:dyDescent="0.2">
      <c r="A172" s="106"/>
      <c r="B172" s="107"/>
      <c r="C172" s="28"/>
      <c r="D172" s="28"/>
      <c r="E172" s="108"/>
      <c r="G172" s="28"/>
      <c r="H172" s="28"/>
      <c r="I172" s="28"/>
      <c r="J172" s="28"/>
      <c r="K172" s="28"/>
    </row>
    <row r="173" spans="1:11" x14ac:dyDescent="0.2">
      <c r="A173" s="106"/>
      <c r="B173" s="107"/>
      <c r="C173" s="28"/>
      <c r="D173" s="28"/>
      <c r="E173" s="108"/>
      <c r="G173" s="28"/>
      <c r="H173" s="28"/>
      <c r="I173" s="28"/>
      <c r="J173" s="28"/>
      <c r="K173" s="28"/>
    </row>
    <row r="174" spans="1:11" x14ac:dyDescent="0.2">
      <c r="A174" s="106"/>
      <c r="B174" s="107"/>
      <c r="C174" s="28"/>
      <c r="D174" s="28"/>
      <c r="E174" s="108"/>
      <c r="G174" s="28"/>
      <c r="H174" s="28"/>
      <c r="I174" s="28"/>
      <c r="J174" s="28"/>
      <c r="K174" s="28"/>
    </row>
    <row r="175" spans="1:11" x14ac:dyDescent="0.2">
      <c r="A175" s="106"/>
      <c r="B175" s="107"/>
      <c r="C175" s="28"/>
      <c r="D175" s="28"/>
      <c r="E175" s="108"/>
      <c r="G175" s="28"/>
      <c r="H175" s="28"/>
      <c r="I175" s="28"/>
      <c r="J175" s="28"/>
      <c r="K175" s="28"/>
    </row>
    <row r="176" spans="1:11" x14ac:dyDescent="0.2">
      <c r="A176" s="106"/>
      <c r="B176" s="107"/>
      <c r="C176" s="28"/>
      <c r="D176" s="28"/>
      <c r="E176" s="108"/>
      <c r="G176" s="28"/>
      <c r="H176" s="28"/>
      <c r="I176" s="28"/>
      <c r="J176" s="28"/>
      <c r="K176" s="28"/>
    </row>
    <row r="177" spans="1:11" x14ac:dyDescent="0.2">
      <c r="A177" s="106"/>
      <c r="B177" s="107"/>
      <c r="C177" s="28"/>
      <c r="D177" s="28"/>
      <c r="E177" s="108"/>
      <c r="G177" s="28"/>
      <c r="H177" s="28"/>
      <c r="I177" s="28"/>
      <c r="J177" s="28"/>
      <c r="K177" s="28"/>
    </row>
    <row r="178" spans="1:11" x14ac:dyDescent="0.2">
      <c r="A178" s="106"/>
      <c r="B178" s="107"/>
      <c r="C178" s="28"/>
      <c r="D178" s="28"/>
      <c r="E178" s="108"/>
      <c r="G178" s="28"/>
      <c r="H178" s="28"/>
      <c r="I178" s="28"/>
      <c r="J178" s="28"/>
      <c r="K178" s="28"/>
    </row>
    <row r="179" spans="1:11" x14ac:dyDescent="0.2">
      <c r="A179" s="106"/>
      <c r="B179" s="107"/>
      <c r="C179" s="28"/>
      <c r="D179" s="28"/>
      <c r="E179" s="108"/>
      <c r="G179" s="28"/>
      <c r="H179" s="28"/>
      <c r="I179" s="28"/>
      <c r="J179" s="28"/>
      <c r="K179" s="28"/>
    </row>
    <row r="180" spans="1:11" x14ac:dyDescent="0.2">
      <c r="A180" s="106"/>
      <c r="B180" s="107"/>
      <c r="C180" s="28"/>
      <c r="D180" s="28"/>
      <c r="E180" s="108"/>
      <c r="G180" s="28"/>
      <c r="H180" s="28"/>
      <c r="I180" s="28"/>
      <c r="J180" s="28"/>
      <c r="K180" s="28"/>
    </row>
    <row r="181" spans="1:11" x14ac:dyDescent="0.2">
      <c r="A181" s="106"/>
      <c r="B181" s="107"/>
      <c r="C181" s="28"/>
      <c r="D181" s="28"/>
      <c r="E181" s="108"/>
      <c r="G181" s="28"/>
      <c r="H181" s="28"/>
      <c r="I181" s="28"/>
      <c r="J181" s="28"/>
      <c r="K181" s="28"/>
    </row>
    <row r="182" spans="1:11" x14ac:dyDescent="0.2">
      <c r="A182" s="106"/>
      <c r="B182" s="107"/>
      <c r="C182" s="28"/>
      <c r="D182" s="28"/>
      <c r="E182" s="108"/>
      <c r="G182" s="28"/>
      <c r="H182" s="28"/>
      <c r="I182" s="28"/>
      <c r="J182" s="28"/>
      <c r="K182" s="28"/>
    </row>
    <row r="183" spans="1:11" x14ac:dyDescent="0.2">
      <c r="A183" s="106"/>
      <c r="B183" s="107"/>
      <c r="C183" s="28"/>
      <c r="D183" s="28"/>
      <c r="E183" s="108"/>
      <c r="G183" s="28"/>
      <c r="H183" s="28"/>
      <c r="I183" s="28"/>
      <c r="J183" s="28"/>
      <c r="K183" s="28"/>
    </row>
    <row r="184" spans="1:11" x14ac:dyDescent="0.2">
      <c r="A184" s="106"/>
      <c r="B184" s="107"/>
      <c r="C184" s="28"/>
      <c r="D184" s="28"/>
      <c r="E184" s="108"/>
      <c r="G184" s="28"/>
      <c r="H184" s="28"/>
      <c r="I184" s="28"/>
      <c r="J184" s="28"/>
      <c r="K184" s="28"/>
    </row>
    <row r="185" spans="1:11" x14ac:dyDescent="0.2">
      <c r="A185" s="106"/>
      <c r="B185" s="107"/>
      <c r="C185" s="28"/>
      <c r="D185" s="28"/>
      <c r="E185" s="108"/>
      <c r="G185" s="28"/>
      <c r="H185" s="28"/>
      <c r="I185" s="28"/>
      <c r="J185" s="28"/>
      <c r="K185" s="28"/>
    </row>
    <row r="186" spans="1:11" x14ac:dyDescent="0.2">
      <c r="A186" s="106"/>
      <c r="B186" s="107"/>
      <c r="C186" s="28"/>
      <c r="D186" s="28"/>
      <c r="E186" s="108"/>
      <c r="G186" s="28"/>
      <c r="H186" s="28"/>
      <c r="I186" s="28"/>
      <c r="J186" s="28"/>
      <c r="K186" s="28"/>
    </row>
    <row r="187" spans="1:11" x14ac:dyDescent="0.2">
      <c r="A187" s="106"/>
      <c r="B187" s="107"/>
      <c r="C187" s="28"/>
      <c r="D187" s="28"/>
      <c r="E187" s="108"/>
      <c r="G187" s="28"/>
      <c r="H187" s="28"/>
      <c r="I187" s="28"/>
      <c r="J187" s="28"/>
      <c r="K187" s="28"/>
    </row>
    <row r="188" spans="1:11" x14ac:dyDescent="0.2">
      <c r="A188" s="106"/>
      <c r="B188" s="107"/>
      <c r="C188" s="28"/>
      <c r="D188" s="28"/>
      <c r="E188" s="108"/>
      <c r="G188" s="28"/>
      <c r="H188" s="28"/>
      <c r="I188" s="28"/>
      <c r="J188" s="28"/>
      <c r="K188" s="28"/>
    </row>
    <row r="189" spans="1:11" x14ac:dyDescent="0.2">
      <c r="A189" s="106"/>
      <c r="B189" s="107"/>
      <c r="C189" s="28"/>
      <c r="D189" s="28"/>
      <c r="E189" s="108"/>
      <c r="G189" s="28"/>
      <c r="H189" s="28"/>
      <c r="I189" s="28"/>
      <c r="J189" s="28"/>
      <c r="K189" s="28"/>
    </row>
    <row r="190" spans="1:11" x14ac:dyDescent="0.2">
      <c r="A190" s="106"/>
      <c r="B190" s="107"/>
      <c r="C190" s="28"/>
      <c r="D190" s="28"/>
      <c r="E190" s="108"/>
      <c r="G190" s="28"/>
      <c r="H190" s="28"/>
      <c r="I190" s="28"/>
      <c r="J190" s="28"/>
      <c r="K190" s="28"/>
    </row>
    <row r="191" spans="1:11" x14ac:dyDescent="0.2">
      <c r="A191" s="106"/>
      <c r="B191" s="107"/>
      <c r="C191" s="28"/>
      <c r="D191" s="28"/>
      <c r="E191" s="108"/>
      <c r="G191" s="28"/>
      <c r="H191" s="28"/>
      <c r="I191" s="28"/>
      <c r="J191" s="28"/>
      <c r="K191" s="28"/>
    </row>
    <row r="192" spans="1:11" x14ac:dyDescent="0.2">
      <c r="A192" s="106"/>
      <c r="B192" s="107"/>
      <c r="C192" s="28"/>
      <c r="D192" s="28"/>
      <c r="E192" s="108"/>
      <c r="G192" s="28"/>
      <c r="H192" s="28"/>
      <c r="I192" s="28"/>
      <c r="J192" s="28"/>
      <c r="K192" s="28"/>
    </row>
    <row r="193" spans="1:11" x14ac:dyDescent="0.2">
      <c r="A193" s="106"/>
      <c r="B193" s="107"/>
      <c r="C193" s="28"/>
      <c r="D193" s="28"/>
      <c r="E193" s="108"/>
      <c r="G193" s="28"/>
      <c r="H193" s="28"/>
      <c r="I193" s="28"/>
      <c r="J193" s="28"/>
      <c r="K193" s="28"/>
    </row>
    <row r="194" spans="1:11" x14ac:dyDescent="0.2">
      <c r="A194" s="106"/>
      <c r="B194" s="107"/>
      <c r="C194" s="28"/>
      <c r="D194" s="28"/>
      <c r="E194" s="108"/>
      <c r="G194" s="28"/>
      <c r="H194" s="28"/>
      <c r="I194" s="28"/>
      <c r="J194" s="28"/>
      <c r="K194" s="28"/>
    </row>
    <row r="195" spans="1:11" x14ac:dyDescent="0.2">
      <c r="A195" s="106"/>
      <c r="B195" s="107"/>
      <c r="C195" s="28"/>
      <c r="D195" s="28"/>
      <c r="E195" s="108"/>
      <c r="G195" s="28"/>
      <c r="H195" s="28"/>
      <c r="I195" s="28"/>
      <c r="J195" s="28"/>
      <c r="K195" s="28"/>
    </row>
    <row r="196" spans="1:11" x14ac:dyDescent="0.2">
      <c r="A196" s="106"/>
      <c r="B196" s="107"/>
      <c r="C196" s="28"/>
      <c r="D196" s="28"/>
      <c r="E196" s="108"/>
      <c r="G196" s="28"/>
      <c r="H196" s="28"/>
      <c r="I196" s="28"/>
      <c r="J196" s="28"/>
      <c r="K196" s="28"/>
    </row>
    <row r="197" spans="1:11" x14ac:dyDescent="0.2">
      <c r="A197" s="106"/>
      <c r="B197" s="107"/>
      <c r="C197" s="28"/>
      <c r="D197" s="28"/>
      <c r="E197" s="108"/>
      <c r="G197" s="28"/>
      <c r="H197" s="28"/>
      <c r="I197" s="28"/>
      <c r="J197" s="28"/>
      <c r="K197" s="28"/>
    </row>
    <row r="198" spans="1:11" x14ac:dyDescent="0.2">
      <c r="A198" s="106"/>
      <c r="B198" s="107"/>
      <c r="C198" s="28"/>
      <c r="D198" s="28"/>
      <c r="E198" s="108"/>
      <c r="G198" s="28"/>
      <c r="H198" s="28"/>
      <c r="I198" s="28"/>
      <c r="J198" s="28"/>
      <c r="K198" s="28"/>
    </row>
    <row r="199" spans="1:11" x14ac:dyDescent="0.2">
      <c r="A199" s="106"/>
      <c r="B199" s="107"/>
      <c r="C199" s="28"/>
      <c r="D199" s="28"/>
      <c r="E199" s="108"/>
      <c r="G199" s="28"/>
      <c r="H199" s="28"/>
      <c r="I199" s="28"/>
      <c r="J199" s="28"/>
      <c r="K199" s="28"/>
    </row>
    <row r="200" spans="1:11" x14ac:dyDescent="0.2">
      <c r="A200" s="106"/>
      <c r="B200" s="107"/>
      <c r="C200" s="28"/>
      <c r="D200" s="28"/>
      <c r="E200" s="108"/>
      <c r="G200" s="28"/>
      <c r="H200" s="28"/>
      <c r="I200" s="28"/>
      <c r="J200" s="28"/>
      <c r="K200" s="28"/>
    </row>
    <row r="201" spans="1:11" x14ac:dyDescent="0.2">
      <c r="A201" s="106"/>
      <c r="B201" s="107"/>
      <c r="C201" s="28"/>
      <c r="D201" s="28"/>
      <c r="E201" s="108"/>
      <c r="G201" s="28"/>
      <c r="H201" s="28"/>
      <c r="I201" s="28"/>
      <c r="J201" s="28"/>
      <c r="K201" s="28"/>
    </row>
    <row r="202" spans="1:11" x14ac:dyDescent="0.2">
      <c r="A202" s="106"/>
      <c r="B202" s="107"/>
      <c r="C202" s="28"/>
      <c r="D202" s="28"/>
      <c r="E202" s="108"/>
      <c r="G202" s="28"/>
      <c r="H202" s="28"/>
      <c r="I202" s="28"/>
      <c r="J202" s="28"/>
      <c r="K202" s="28"/>
    </row>
    <row r="203" spans="1:11" x14ac:dyDescent="0.2">
      <c r="A203" s="106"/>
      <c r="B203" s="107"/>
      <c r="C203" s="28"/>
      <c r="D203" s="28"/>
      <c r="E203" s="108"/>
      <c r="G203" s="28"/>
      <c r="H203" s="28"/>
      <c r="I203" s="28"/>
      <c r="J203" s="28"/>
      <c r="K203" s="28"/>
    </row>
    <row r="204" spans="1:11" x14ac:dyDescent="0.2">
      <c r="A204" s="106"/>
      <c r="B204" s="107"/>
      <c r="C204" s="28"/>
      <c r="D204" s="28"/>
      <c r="E204" s="108"/>
      <c r="G204" s="28"/>
      <c r="H204" s="28"/>
      <c r="I204" s="28"/>
      <c r="J204" s="28"/>
      <c r="K204" s="28"/>
    </row>
    <row r="205" spans="1:11" x14ac:dyDescent="0.2">
      <c r="A205" s="106"/>
      <c r="B205" s="107"/>
      <c r="C205" s="28"/>
      <c r="D205" s="28"/>
      <c r="E205" s="108"/>
      <c r="G205" s="28"/>
      <c r="H205" s="28"/>
      <c r="I205" s="28"/>
      <c r="J205" s="28"/>
      <c r="K205" s="28"/>
    </row>
    <row r="206" spans="1:11" x14ac:dyDescent="0.2">
      <c r="A206" s="106"/>
      <c r="B206" s="107"/>
      <c r="C206" s="28"/>
      <c r="D206" s="28"/>
      <c r="E206" s="108"/>
      <c r="G206" s="28"/>
      <c r="H206" s="28"/>
      <c r="I206" s="28"/>
      <c r="J206" s="28"/>
      <c r="K206" s="28"/>
    </row>
    <row r="207" spans="1:11" x14ac:dyDescent="0.2">
      <c r="A207" s="106"/>
      <c r="B207" s="107"/>
      <c r="C207" s="28"/>
      <c r="D207" s="28"/>
      <c r="E207" s="108"/>
      <c r="G207" s="28"/>
      <c r="H207" s="28"/>
      <c r="I207" s="28"/>
      <c r="J207" s="28"/>
      <c r="K207" s="28"/>
    </row>
    <row r="208" spans="1:11" x14ac:dyDescent="0.2">
      <c r="A208" s="106"/>
      <c r="B208" s="107"/>
      <c r="C208" s="28"/>
      <c r="D208" s="28"/>
      <c r="E208" s="108"/>
      <c r="G208" s="28"/>
      <c r="H208" s="28"/>
      <c r="I208" s="28"/>
      <c r="J208" s="28"/>
      <c r="K208" s="28"/>
    </row>
    <row r="209" spans="1:11" x14ac:dyDescent="0.2">
      <c r="A209" s="106"/>
      <c r="B209" s="107"/>
      <c r="C209" s="28"/>
      <c r="D209" s="28"/>
      <c r="E209" s="108"/>
      <c r="G209" s="28"/>
      <c r="H209" s="28"/>
      <c r="I209" s="28"/>
      <c r="J209" s="28"/>
      <c r="K209" s="28"/>
    </row>
    <row r="210" spans="1:11" x14ac:dyDescent="0.2">
      <c r="A210" s="106"/>
      <c r="B210" s="107"/>
      <c r="C210" s="28"/>
      <c r="D210" s="28"/>
      <c r="E210" s="108"/>
      <c r="G210" s="28"/>
      <c r="H210" s="28"/>
      <c r="I210" s="28"/>
      <c r="J210" s="28"/>
      <c r="K210" s="28"/>
    </row>
    <row r="211" spans="1:11" x14ac:dyDescent="0.2">
      <c r="A211" s="106"/>
      <c r="B211" s="107"/>
      <c r="C211" s="28"/>
      <c r="D211" s="28"/>
      <c r="E211" s="108"/>
      <c r="G211" s="28"/>
      <c r="H211" s="28"/>
      <c r="I211" s="28"/>
      <c r="J211" s="28"/>
      <c r="K211" s="28"/>
    </row>
    <row r="212" spans="1:11" x14ac:dyDescent="0.2">
      <c r="A212" s="106"/>
      <c r="B212" s="107"/>
      <c r="C212" s="28"/>
      <c r="D212" s="28"/>
      <c r="E212" s="108"/>
      <c r="G212" s="28"/>
      <c r="H212" s="28"/>
      <c r="I212" s="28"/>
      <c r="J212" s="28"/>
      <c r="K212" s="28"/>
    </row>
    <row r="213" spans="1:11" x14ac:dyDescent="0.2">
      <c r="A213" s="106"/>
      <c r="B213" s="107"/>
      <c r="C213" s="28"/>
      <c r="D213" s="28"/>
      <c r="E213" s="108"/>
      <c r="G213" s="28"/>
      <c r="H213" s="28"/>
      <c r="I213" s="28"/>
      <c r="J213" s="28"/>
      <c r="K213" s="28"/>
    </row>
    <row r="214" spans="1:11" x14ac:dyDescent="0.2">
      <c r="A214" s="106"/>
      <c r="B214" s="107"/>
      <c r="C214" s="28"/>
      <c r="D214" s="28"/>
      <c r="E214" s="108"/>
      <c r="G214" s="28"/>
      <c r="H214" s="28"/>
      <c r="I214" s="28"/>
      <c r="J214" s="28"/>
      <c r="K214" s="28"/>
    </row>
    <row r="215" spans="1:11" x14ac:dyDescent="0.2">
      <c r="A215" s="106"/>
      <c r="B215" s="107"/>
      <c r="C215" s="28"/>
      <c r="D215" s="28"/>
      <c r="E215" s="108"/>
      <c r="G215" s="28"/>
      <c r="H215" s="28"/>
      <c r="I215" s="28"/>
      <c r="J215" s="28"/>
      <c r="K215" s="28"/>
    </row>
    <row r="216" spans="1:11" x14ac:dyDescent="0.2">
      <c r="A216" s="106"/>
      <c r="B216" s="107"/>
      <c r="C216" s="28"/>
      <c r="D216" s="28"/>
      <c r="E216" s="108"/>
      <c r="G216" s="28"/>
      <c r="H216" s="28"/>
      <c r="I216" s="28"/>
      <c r="J216" s="28"/>
      <c r="K216" s="28"/>
    </row>
    <row r="217" spans="1:11" x14ac:dyDescent="0.2">
      <c r="A217" s="106"/>
      <c r="B217" s="107"/>
      <c r="C217" s="28"/>
      <c r="D217" s="28"/>
      <c r="E217" s="108"/>
      <c r="G217" s="28"/>
      <c r="H217" s="28"/>
      <c r="I217" s="28"/>
      <c r="J217" s="28"/>
      <c r="K217" s="28"/>
    </row>
    <row r="218" spans="1:11" x14ac:dyDescent="0.2">
      <c r="A218" s="106"/>
      <c r="B218" s="107"/>
      <c r="C218" s="28"/>
      <c r="D218" s="28"/>
      <c r="E218" s="108"/>
      <c r="G218" s="28"/>
      <c r="H218" s="28"/>
      <c r="I218" s="28"/>
      <c r="J218" s="28"/>
      <c r="K218" s="28"/>
    </row>
    <row r="219" spans="1:11" x14ac:dyDescent="0.2">
      <c r="A219" s="106"/>
      <c r="B219" s="107"/>
      <c r="C219" s="28"/>
      <c r="D219" s="28"/>
      <c r="E219" s="108"/>
      <c r="G219" s="28"/>
      <c r="H219" s="28"/>
      <c r="I219" s="28"/>
      <c r="J219" s="28"/>
      <c r="K219" s="28"/>
    </row>
  </sheetData>
  <mergeCells count="19">
    <mergeCell ref="B93:E93"/>
    <mergeCell ref="A95:E95"/>
    <mergeCell ref="A96:E96"/>
    <mergeCell ref="A97:E97"/>
    <mergeCell ref="A2:A3"/>
    <mergeCell ref="B66:H66"/>
    <mergeCell ref="C2:C3"/>
    <mergeCell ref="D2:D3"/>
    <mergeCell ref="E2:E3"/>
    <mergeCell ref="B65:E65"/>
    <mergeCell ref="K2:K3"/>
    <mergeCell ref="B2:B3"/>
    <mergeCell ref="B41:E41"/>
    <mergeCell ref="B42:H42"/>
    <mergeCell ref="B4:H4"/>
    <mergeCell ref="B20:H20"/>
    <mergeCell ref="F2:F3"/>
    <mergeCell ref="G2:H2"/>
    <mergeCell ref="B19:E19"/>
  </mergeCells>
  <printOptions horizontalCentered="1"/>
  <pageMargins left="0.39370078740157483" right="0.31496062992125984" top="0.55118110236220474" bottom="0.35433070866141736" header="0.51181102362204722" footer="0.39370078740157483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0"/>
  <sheetViews>
    <sheetView tabSelected="1" topLeftCell="A19" zoomScale="80" zoomScaleNormal="80" zoomScaleSheetLayoutView="75" workbookViewId="0">
      <selection activeCell="A31" sqref="A31:XFD36"/>
    </sheetView>
  </sheetViews>
  <sheetFormatPr defaultColWidth="9.140625" defaultRowHeight="12.75" x14ac:dyDescent="0.2"/>
  <cols>
    <col min="1" max="1" width="4.7109375" style="9" customWidth="1"/>
    <col min="2" max="2" width="69.85546875" style="111" customWidth="1"/>
    <col min="3" max="3" width="17.28515625" style="10" customWidth="1"/>
    <col min="4" max="4" width="16.85546875" style="10" customWidth="1"/>
    <col min="5" max="5" width="12.85546875" style="10" customWidth="1"/>
    <col min="6" max="6" width="20.42578125" style="108" customWidth="1"/>
    <col min="7" max="7" width="16.28515625" style="147" customWidth="1"/>
    <col min="8" max="8" width="19.5703125" style="148" customWidth="1"/>
    <col min="9" max="9" width="10.42578125" style="10" customWidth="1"/>
    <col min="10" max="10" width="9.140625" style="10"/>
    <col min="11" max="11" width="22.5703125" style="10" customWidth="1"/>
    <col min="12" max="16384" width="9.140625" style="10"/>
  </cols>
  <sheetData>
    <row r="1" spans="1:13" ht="41.25" customHeight="1" thickBot="1" x14ac:dyDescent="0.25">
      <c r="A1" s="253" t="s">
        <v>68</v>
      </c>
      <c r="B1" s="254"/>
      <c r="C1" s="254"/>
      <c r="D1" s="254"/>
      <c r="E1" s="254"/>
      <c r="F1" s="254"/>
      <c r="G1" s="254"/>
      <c r="H1" s="255"/>
      <c r="I1" s="10" t="s">
        <v>69</v>
      </c>
    </row>
    <row r="2" spans="1:13" ht="47.25" customHeight="1" thickBot="1" x14ac:dyDescent="0.25">
      <c r="A2" s="256" t="s">
        <v>70</v>
      </c>
      <c r="B2" s="257"/>
      <c r="C2" s="257"/>
      <c r="D2" s="257"/>
      <c r="E2" s="257"/>
      <c r="F2" s="257"/>
      <c r="G2" s="257"/>
      <c r="H2" s="258"/>
    </row>
    <row r="3" spans="1:13" ht="37.9" customHeight="1" x14ac:dyDescent="0.2">
      <c r="A3" s="267" t="s">
        <v>71</v>
      </c>
      <c r="B3" s="259" t="s">
        <v>72</v>
      </c>
      <c r="C3" s="259" t="s">
        <v>73</v>
      </c>
      <c r="D3" s="259" t="s">
        <v>74</v>
      </c>
      <c r="E3" s="261" t="s">
        <v>228</v>
      </c>
      <c r="F3" s="265" t="s">
        <v>75</v>
      </c>
      <c r="G3" s="263" t="s">
        <v>76</v>
      </c>
      <c r="H3" s="264"/>
    </row>
    <row r="4" spans="1:13" s="112" customFormat="1" ht="44.45" customHeight="1" x14ac:dyDescent="0.2">
      <c r="A4" s="268"/>
      <c r="B4" s="260"/>
      <c r="C4" s="260"/>
      <c r="D4" s="260"/>
      <c r="E4" s="262"/>
      <c r="F4" s="266"/>
      <c r="G4" s="135" t="s">
        <v>77</v>
      </c>
      <c r="H4" s="136" t="s">
        <v>240</v>
      </c>
      <c r="I4" s="10"/>
      <c r="J4" s="10"/>
      <c r="K4" s="10"/>
    </row>
    <row r="5" spans="1:13" s="11" customFormat="1" ht="60.75" customHeight="1" x14ac:dyDescent="0.2">
      <c r="A5" s="273" t="s">
        <v>78</v>
      </c>
      <c r="B5" s="274"/>
      <c r="C5" s="274"/>
      <c r="D5" s="274"/>
      <c r="E5" s="274"/>
      <c r="F5" s="274"/>
      <c r="G5" s="274"/>
      <c r="H5" s="275"/>
      <c r="I5" s="10"/>
      <c r="J5" s="10"/>
      <c r="K5" s="10"/>
      <c r="L5" s="10"/>
      <c r="M5" s="10"/>
    </row>
    <row r="6" spans="1:13" s="114" customFormat="1" ht="48.75" customHeight="1" x14ac:dyDescent="0.25">
      <c r="A6" s="157">
        <v>1</v>
      </c>
      <c r="B6" s="183" t="s">
        <v>235</v>
      </c>
      <c r="C6" s="184" t="s">
        <v>41</v>
      </c>
      <c r="D6" s="179">
        <v>3</v>
      </c>
      <c r="E6" s="185">
        <v>10000</v>
      </c>
      <c r="F6" s="186">
        <f>D6*E6</f>
        <v>30000</v>
      </c>
      <c r="G6" s="140">
        <f>F6</f>
        <v>30000</v>
      </c>
      <c r="H6" s="180"/>
      <c r="I6" s="10" t="s">
        <v>223</v>
      </c>
      <c r="J6" s="10"/>
      <c r="K6" s="10" t="s">
        <v>227</v>
      </c>
      <c r="L6" s="10"/>
      <c r="M6" s="10"/>
    </row>
    <row r="7" spans="1:13" s="114" customFormat="1" ht="35.25" customHeight="1" x14ac:dyDescent="0.25">
      <c r="A7" s="157">
        <v>2</v>
      </c>
      <c r="B7" s="187" t="s">
        <v>231</v>
      </c>
      <c r="C7" s="188" t="s">
        <v>41</v>
      </c>
      <c r="D7" s="188">
        <v>30</v>
      </c>
      <c r="E7" s="189">
        <v>3640</v>
      </c>
      <c r="F7" s="190">
        <f>D7*E7</f>
        <v>109200</v>
      </c>
      <c r="G7" s="140">
        <f>F7</f>
        <v>109200</v>
      </c>
      <c r="H7" s="180"/>
      <c r="I7" s="212" t="s">
        <v>232</v>
      </c>
      <c r="J7" s="10"/>
      <c r="K7"/>
      <c r="L7" s="10"/>
      <c r="M7" s="10"/>
    </row>
    <row r="8" spans="1:13" s="114" customFormat="1" ht="46.5" customHeight="1" x14ac:dyDescent="0.2">
      <c r="A8" s="197">
        <v>3</v>
      </c>
      <c r="B8" s="198" t="s">
        <v>233</v>
      </c>
      <c r="C8" s="199" t="s">
        <v>41</v>
      </c>
      <c r="D8" s="200">
        <v>15</v>
      </c>
      <c r="E8" s="201">
        <v>4000</v>
      </c>
      <c r="F8" s="202">
        <f>D8*E8</f>
        <v>60000</v>
      </c>
      <c r="G8" s="203">
        <f>F8</f>
        <v>60000</v>
      </c>
      <c r="H8" s="204"/>
      <c r="I8" s="10" t="s">
        <v>223</v>
      </c>
      <c r="J8" s="10"/>
      <c r="K8" s="10" t="s">
        <v>227</v>
      </c>
      <c r="L8" s="10"/>
      <c r="M8" s="10"/>
    </row>
    <row r="9" spans="1:13" s="113" customFormat="1" ht="34.5" customHeight="1" x14ac:dyDescent="0.2">
      <c r="A9" s="208">
        <v>4</v>
      </c>
      <c r="I9" s="10"/>
      <c r="J9" s="10"/>
      <c r="K9"/>
      <c r="L9" s="10"/>
      <c r="M9" s="10"/>
    </row>
    <row r="10" spans="1:13" s="113" customFormat="1" ht="28.5" customHeight="1" x14ac:dyDescent="0.2">
      <c r="A10" s="208">
        <v>5</v>
      </c>
      <c r="I10" s="210"/>
      <c r="K10" s="209"/>
    </row>
    <row r="11" spans="1:13" s="113" customFormat="1" ht="28.5" customHeight="1" x14ac:dyDescent="0.2">
      <c r="A11" s="208">
        <v>6</v>
      </c>
      <c r="I11" s="210"/>
      <c r="K11" s="209"/>
    </row>
    <row r="12" spans="1:13" s="129" customFormat="1" ht="22.5" customHeight="1" x14ac:dyDescent="0.25">
      <c r="A12" s="205"/>
      <c r="B12" s="206" t="s">
        <v>79</v>
      </c>
      <c r="C12" s="131"/>
      <c r="D12" s="131"/>
      <c r="E12" s="133"/>
      <c r="F12" s="207">
        <f>SUM(F6:F8)</f>
        <v>199200</v>
      </c>
      <c r="G12" s="137">
        <f>SUM(G6:G8)</f>
        <v>199200</v>
      </c>
      <c r="H12" s="211"/>
      <c r="I12" s="125"/>
    </row>
    <row r="13" spans="1:13" s="11" customFormat="1" ht="60.75" customHeight="1" x14ac:dyDescent="0.2">
      <c r="A13" s="273" t="s">
        <v>80</v>
      </c>
      <c r="B13" s="274"/>
      <c r="C13" s="274"/>
      <c r="D13" s="274"/>
      <c r="E13" s="274"/>
      <c r="F13" s="274"/>
      <c r="G13" s="274"/>
      <c r="H13" s="275"/>
    </row>
    <row r="14" spans="1:13" s="114" customFormat="1" ht="33" customHeight="1" x14ac:dyDescent="0.2">
      <c r="A14" s="157">
        <v>1</v>
      </c>
      <c r="B14" s="191" t="s">
        <v>236</v>
      </c>
      <c r="C14" s="192" t="s">
        <v>41</v>
      </c>
      <c r="D14" s="195">
        <v>8</v>
      </c>
      <c r="E14" s="113">
        <v>7700</v>
      </c>
      <c r="F14" s="196">
        <f>D14*E14</f>
        <v>61600</v>
      </c>
      <c r="G14" s="194">
        <f>F14</f>
        <v>61600</v>
      </c>
      <c r="H14" s="180"/>
      <c r="I14" s="193" t="s">
        <v>237</v>
      </c>
      <c r="K14"/>
    </row>
    <row r="15" spans="1:13" s="114" customFormat="1" ht="33" customHeight="1" x14ac:dyDescent="0.2">
      <c r="A15" s="208">
        <v>2</v>
      </c>
      <c r="B15" s="191" t="s">
        <v>244</v>
      </c>
      <c r="C15" s="113" t="s">
        <v>41</v>
      </c>
      <c r="D15" s="195">
        <v>4</v>
      </c>
      <c r="E15" s="113">
        <v>2850</v>
      </c>
      <c r="F15" s="196">
        <f t="shared" ref="F15:F19" si="0">D15*E15</f>
        <v>11400</v>
      </c>
      <c r="G15" s="194">
        <f t="shared" ref="G15:G19" si="1">F15</f>
        <v>11400</v>
      </c>
      <c r="H15" s="180"/>
      <c r="I15" s="223" t="s">
        <v>243</v>
      </c>
      <c r="K15"/>
    </row>
    <row r="16" spans="1:13" s="114" customFormat="1" ht="33" customHeight="1" x14ac:dyDescent="0.2">
      <c r="A16" s="208">
        <v>3</v>
      </c>
      <c r="B16" s="191" t="s">
        <v>245</v>
      </c>
      <c r="C16" s="113" t="s">
        <v>41</v>
      </c>
      <c r="D16" s="195">
        <v>4</v>
      </c>
      <c r="E16" s="113">
        <v>2435</v>
      </c>
      <c r="F16" s="196">
        <f t="shared" si="0"/>
        <v>9740</v>
      </c>
      <c r="G16" s="194">
        <f t="shared" si="1"/>
        <v>9740</v>
      </c>
      <c r="H16" s="180"/>
      <c r="I16" s="223" t="s">
        <v>250</v>
      </c>
      <c r="K16"/>
    </row>
    <row r="17" spans="1:35" s="114" customFormat="1" ht="33" customHeight="1" x14ac:dyDescent="0.2">
      <c r="A17" s="208">
        <v>4</v>
      </c>
      <c r="B17" s="191" t="s">
        <v>246</v>
      </c>
      <c r="C17" s="113" t="s">
        <v>41</v>
      </c>
      <c r="D17" s="195">
        <v>4</v>
      </c>
      <c r="E17" s="113">
        <v>964</v>
      </c>
      <c r="F17" s="196">
        <f t="shared" si="0"/>
        <v>3856</v>
      </c>
      <c r="G17" s="194">
        <f t="shared" si="1"/>
        <v>3856</v>
      </c>
      <c r="H17" s="180"/>
      <c r="I17" s="223" t="s">
        <v>251</v>
      </c>
      <c r="K17"/>
    </row>
    <row r="18" spans="1:35" s="114" customFormat="1" ht="33" customHeight="1" x14ac:dyDescent="0.2">
      <c r="A18" s="208">
        <v>5</v>
      </c>
      <c r="B18" s="191" t="s">
        <v>247</v>
      </c>
      <c r="C18" s="113" t="s">
        <v>41</v>
      </c>
      <c r="D18" s="195">
        <v>36</v>
      </c>
      <c r="E18" s="113">
        <v>255</v>
      </c>
      <c r="F18" s="196">
        <f t="shared" si="0"/>
        <v>9180</v>
      </c>
      <c r="G18" s="194">
        <f t="shared" si="1"/>
        <v>9180</v>
      </c>
      <c r="H18" s="180"/>
      <c r="I18" s="223" t="s">
        <v>252</v>
      </c>
      <c r="K18"/>
    </row>
    <row r="19" spans="1:35" s="114" customFormat="1" ht="33" customHeight="1" x14ac:dyDescent="0.2">
      <c r="A19" s="224">
        <v>6</v>
      </c>
      <c r="B19" s="191" t="s">
        <v>248</v>
      </c>
      <c r="C19" s="113" t="s">
        <v>41</v>
      </c>
      <c r="D19" s="195">
        <v>10</v>
      </c>
      <c r="E19" s="113">
        <v>527</v>
      </c>
      <c r="F19" s="221">
        <f t="shared" si="0"/>
        <v>5270</v>
      </c>
      <c r="G19" s="222">
        <f t="shared" si="1"/>
        <v>5270</v>
      </c>
      <c r="H19" s="180"/>
      <c r="I19" s="223" t="s">
        <v>249</v>
      </c>
      <c r="K19"/>
    </row>
    <row r="20" spans="1:35" s="129" customFormat="1" ht="22.5" customHeight="1" x14ac:dyDescent="0.25">
      <c r="A20" s="218"/>
      <c r="B20" s="132" t="s">
        <v>81</v>
      </c>
      <c r="C20" s="132"/>
      <c r="D20" s="132"/>
      <c r="E20" s="134"/>
      <c r="F20" s="219">
        <f>SUM(F14:F19)</f>
        <v>101046</v>
      </c>
      <c r="G20" s="137">
        <f>SUM(G14)</f>
        <v>61600</v>
      </c>
      <c r="H20" s="22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</row>
    <row r="21" spans="1:35" s="11" customFormat="1" ht="60.75" customHeight="1" x14ac:dyDescent="0.2">
      <c r="A21" s="286" t="s">
        <v>82</v>
      </c>
      <c r="B21" s="287"/>
      <c r="C21" s="287"/>
      <c r="D21" s="287"/>
      <c r="E21" s="287"/>
      <c r="F21" s="287"/>
      <c r="G21" s="287"/>
      <c r="H21" s="288"/>
    </row>
    <row r="22" spans="1:35" s="116" customFormat="1" ht="26.25" customHeight="1" x14ac:dyDescent="0.3">
      <c r="A22" s="167"/>
      <c r="B22" s="289" t="s">
        <v>229</v>
      </c>
      <c r="C22" s="290"/>
      <c r="D22" s="290"/>
      <c r="E22" s="290"/>
      <c r="F22" s="290"/>
      <c r="G22" s="290"/>
      <c r="H22" s="291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:35" s="116" customFormat="1" ht="31.5" customHeight="1" x14ac:dyDescent="0.2">
      <c r="A23" s="167">
        <v>1</v>
      </c>
      <c r="B23" s="176" t="s">
        <v>254</v>
      </c>
      <c r="C23" s="128" t="s">
        <v>41</v>
      </c>
      <c r="D23" s="128">
        <v>1</v>
      </c>
      <c r="E23" s="128">
        <v>3500</v>
      </c>
      <c r="F23" s="166">
        <f t="shared" ref="F23:F25" si="2">D23*E23</f>
        <v>3500</v>
      </c>
      <c r="G23" s="178" t="s">
        <v>83</v>
      </c>
      <c r="H23" s="138">
        <f t="shared" ref="H23:H25" si="3">F23</f>
        <v>3500</v>
      </c>
      <c r="I23" s="182" t="s">
        <v>223</v>
      </c>
      <c r="J23" s="114"/>
      <c r="K23" s="182" t="s">
        <v>227</v>
      </c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:35" s="116" customFormat="1" ht="22.5" customHeight="1" x14ac:dyDescent="0.2">
      <c r="A24" s="167">
        <v>2</v>
      </c>
      <c r="B24" s="176" t="s">
        <v>230</v>
      </c>
      <c r="C24" s="177" t="s">
        <v>41</v>
      </c>
      <c r="D24" s="128">
        <v>1</v>
      </c>
      <c r="E24" s="128">
        <v>13000</v>
      </c>
      <c r="F24" s="166">
        <f t="shared" si="2"/>
        <v>13000</v>
      </c>
      <c r="G24" s="178" t="s">
        <v>83</v>
      </c>
      <c r="H24" s="138">
        <f t="shared" si="3"/>
        <v>13000</v>
      </c>
      <c r="I24" s="182" t="s">
        <v>223</v>
      </c>
      <c r="J24" s="114"/>
      <c r="K24" s="182" t="s">
        <v>227</v>
      </c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5" s="116" customFormat="1" ht="21.75" customHeight="1" x14ac:dyDescent="0.25">
      <c r="A25" s="167">
        <v>3</v>
      </c>
      <c r="B25" s="175" t="s">
        <v>234</v>
      </c>
      <c r="C25" s="128" t="s">
        <v>41</v>
      </c>
      <c r="D25" s="128">
        <v>1</v>
      </c>
      <c r="E25" s="128">
        <v>7000</v>
      </c>
      <c r="F25" s="166">
        <f t="shared" si="2"/>
        <v>7000</v>
      </c>
      <c r="G25" s="178" t="s">
        <v>83</v>
      </c>
      <c r="H25" s="138">
        <f t="shared" si="3"/>
        <v>7000</v>
      </c>
      <c r="I25" s="182" t="s">
        <v>223</v>
      </c>
      <c r="J25" s="114"/>
      <c r="K25" s="182" t="s">
        <v>227</v>
      </c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s="116" customFormat="1" ht="22.5" customHeight="1" x14ac:dyDescent="0.2">
      <c r="A26" s="167">
        <v>4</v>
      </c>
      <c r="B26" s="213" t="s">
        <v>241</v>
      </c>
      <c r="C26" s="214" t="s">
        <v>41</v>
      </c>
      <c r="D26" s="214">
        <v>3</v>
      </c>
      <c r="E26" s="214">
        <v>28500</v>
      </c>
      <c r="F26" s="215">
        <f>D26*E26</f>
        <v>85500</v>
      </c>
      <c r="G26" s="216" t="s">
        <v>83</v>
      </c>
      <c r="H26" s="217">
        <f>F26</f>
        <v>85500</v>
      </c>
      <c r="I26" s="182" t="s">
        <v>223</v>
      </c>
      <c r="J26" s="114"/>
      <c r="K26" s="182" t="s">
        <v>227</v>
      </c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s="116" customFormat="1" ht="19.5" customHeight="1" x14ac:dyDescent="0.25">
      <c r="A27" s="167">
        <v>5</v>
      </c>
      <c r="B27" s="175" t="s">
        <v>242</v>
      </c>
      <c r="C27" s="214" t="s">
        <v>17</v>
      </c>
      <c r="D27" s="214">
        <v>1</v>
      </c>
      <c r="E27" s="214">
        <v>20000</v>
      </c>
      <c r="F27" s="215">
        <f>D27*E27</f>
        <v>20000</v>
      </c>
      <c r="G27" s="178" t="s">
        <v>83</v>
      </c>
      <c r="H27" s="138">
        <f>D27*E27</f>
        <v>20000</v>
      </c>
      <c r="I27" s="182" t="s">
        <v>223</v>
      </c>
      <c r="J27" s="114"/>
      <c r="K27" s="182" t="s">
        <v>227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</row>
    <row r="28" spans="1:35" s="116" customFormat="1" ht="29.25" customHeight="1" x14ac:dyDescent="0.2">
      <c r="A28" s="167">
        <v>16</v>
      </c>
      <c r="B28" s="127" t="s">
        <v>256</v>
      </c>
      <c r="C28" s="128" t="s">
        <v>17</v>
      </c>
      <c r="D28" s="128">
        <v>1</v>
      </c>
      <c r="E28" s="128">
        <v>35000</v>
      </c>
      <c r="F28" s="166">
        <f t="shared" ref="F28:F30" si="4">D28*E28</f>
        <v>35000</v>
      </c>
      <c r="G28" s="168"/>
      <c r="H28" s="138">
        <f t="shared" ref="H28:H30" si="5">F28</f>
        <v>35000</v>
      </c>
      <c r="I28" s="223" t="s">
        <v>255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5" s="116" customFormat="1" ht="29.25" customHeight="1" x14ac:dyDescent="0.2">
      <c r="A29" s="167">
        <v>17</v>
      </c>
      <c r="B29" s="294" t="s">
        <v>257</v>
      </c>
      <c r="C29" s="128" t="s">
        <v>17</v>
      </c>
      <c r="D29" s="128">
        <v>6</v>
      </c>
      <c r="E29" s="128">
        <v>7800</v>
      </c>
      <c r="F29" s="166">
        <f t="shared" si="4"/>
        <v>46800</v>
      </c>
      <c r="G29" s="168"/>
      <c r="H29" s="138">
        <f t="shared" si="5"/>
        <v>46800</v>
      </c>
      <c r="I29" s="223" t="s">
        <v>258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</row>
    <row r="30" spans="1:35" s="116" customFormat="1" ht="29.25" customHeight="1" x14ac:dyDescent="0.2">
      <c r="A30" s="167">
        <v>18</v>
      </c>
      <c r="B30" s="127" t="s">
        <v>259</v>
      </c>
      <c r="C30" s="128" t="s">
        <v>17</v>
      </c>
      <c r="D30" s="128">
        <v>12</v>
      </c>
      <c r="E30" s="128">
        <v>442</v>
      </c>
      <c r="F30" s="166">
        <f t="shared" si="4"/>
        <v>5304</v>
      </c>
      <c r="G30" s="168"/>
      <c r="H30" s="138">
        <f t="shared" si="5"/>
        <v>5304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s="129" customFormat="1" ht="22.5" customHeight="1" x14ac:dyDescent="0.25">
      <c r="A31" s="169"/>
      <c r="B31" s="164" t="s">
        <v>84</v>
      </c>
      <c r="C31" s="164"/>
      <c r="D31" s="164"/>
      <c r="E31" s="164"/>
      <c r="F31" s="170">
        <f>SUM(F22:F30)</f>
        <v>216104</v>
      </c>
      <c r="G31" s="171"/>
      <c r="H31" s="139">
        <f>SUM(H22:H30)</f>
        <v>216104</v>
      </c>
      <c r="I31" s="130"/>
    </row>
    <row r="32" spans="1:35" s="115" customFormat="1" ht="39.75" customHeight="1" thickBot="1" x14ac:dyDescent="0.25">
      <c r="A32" s="282" t="s">
        <v>85</v>
      </c>
      <c r="B32" s="282"/>
      <c r="C32" s="282"/>
      <c r="D32" s="282"/>
      <c r="E32" s="282"/>
      <c r="F32" s="174">
        <f>F12+F20+F31</f>
        <v>516350</v>
      </c>
      <c r="G32" s="172">
        <f>G20+G12</f>
        <v>260800</v>
      </c>
      <c r="H32" s="173">
        <f>H31</f>
        <v>216104</v>
      </c>
      <c r="I32" s="114"/>
    </row>
    <row r="33" spans="1:11" s="115" customFormat="1" ht="38.25" customHeight="1" thickBot="1" x14ac:dyDescent="0.25">
      <c r="A33" s="283" t="s">
        <v>86</v>
      </c>
      <c r="B33" s="284"/>
      <c r="C33" s="284"/>
      <c r="D33" s="284"/>
      <c r="E33" s="285"/>
      <c r="F33" s="156">
        <f>F32/F32</f>
        <v>1</v>
      </c>
      <c r="G33" s="154">
        <f>IFERROR(G32/F32,0)</f>
        <v>0.50509999999999999</v>
      </c>
      <c r="H33" s="155">
        <f>IFERROR(H32/F32,0)</f>
        <v>0.41849999999999998</v>
      </c>
      <c r="I33" s="114"/>
      <c r="K33" s="160" t="s">
        <v>87</v>
      </c>
    </row>
    <row r="34" spans="1:11" s="115" customFormat="1" ht="54" customHeight="1" thickBot="1" x14ac:dyDescent="0.25">
      <c r="A34" s="279" t="s">
        <v>88</v>
      </c>
      <c r="B34" s="280"/>
      <c r="C34" s="280"/>
      <c r="D34" s="280"/>
      <c r="E34" s="280"/>
      <c r="F34" s="280"/>
      <c r="G34" s="280"/>
      <c r="H34" s="281"/>
      <c r="I34" s="114"/>
      <c r="K34" s="159" t="s">
        <v>89</v>
      </c>
    </row>
    <row r="35" spans="1:11" s="115" customFormat="1" ht="45.75" customHeight="1" thickBot="1" x14ac:dyDescent="0.25">
      <c r="A35" s="276" t="s">
        <v>90</v>
      </c>
      <c r="B35" s="277"/>
      <c r="C35" s="277"/>
      <c r="D35" s="277"/>
      <c r="E35" s="277"/>
      <c r="F35" s="277"/>
      <c r="G35" s="277"/>
      <c r="H35" s="278"/>
      <c r="I35" s="114"/>
      <c r="K35" s="161" t="s">
        <v>91</v>
      </c>
    </row>
    <row r="36" spans="1:11" s="115" customFormat="1" ht="19.5" customHeight="1" x14ac:dyDescent="0.2">
      <c r="A36" s="13"/>
      <c r="B36" s="158"/>
      <c r="C36" s="12"/>
      <c r="D36" s="12"/>
      <c r="E36" s="12"/>
      <c r="F36" s="101"/>
      <c r="G36" s="141"/>
      <c r="H36" s="142"/>
      <c r="I36" s="114"/>
    </row>
    <row r="37" spans="1:11" s="115" customFormat="1" ht="35.25" customHeight="1" x14ac:dyDescent="0.2">
      <c r="A37" s="13"/>
      <c r="B37" s="162" t="s">
        <v>92</v>
      </c>
      <c r="C37" s="292" t="s">
        <v>93</v>
      </c>
      <c r="D37" s="293"/>
      <c r="E37" s="271" t="s">
        <v>94</v>
      </c>
      <c r="F37" s="272"/>
      <c r="G37" s="271" t="s">
        <v>95</v>
      </c>
      <c r="H37" s="272"/>
      <c r="I37" s="114"/>
    </row>
    <row r="38" spans="1:11" s="115" customFormat="1" ht="44.25" customHeight="1" x14ac:dyDescent="0.2">
      <c r="A38" s="13"/>
      <c r="B38" s="163" t="s">
        <v>96</v>
      </c>
      <c r="C38" s="269" t="s">
        <v>253</v>
      </c>
      <c r="D38" s="270"/>
      <c r="E38" s="269"/>
      <c r="F38" s="270"/>
      <c r="G38" s="269"/>
      <c r="H38" s="270"/>
      <c r="I38" s="114"/>
    </row>
    <row r="39" spans="1:11" s="115" customFormat="1" ht="30" customHeight="1" x14ac:dyDescent="0.2">
      <c r="A39" s="13"/>
      <c r="B39" s="163" t="s">
        <v>97</v>
      </c>
      <c r="C39" s="269" t="s">
        <v>238</v>
      </c>
      <c r="D39" s="270"/>
      <c r="E39" s="269"/>
      <c r="F39" s="270"/>
      <c r="G39" s="269"/>
      <c r="H39" s="270"/>
      <c r="I39" s="114"/>
    </row>
    <row r="40" spans="1:11" s="115" customFormat="1" ht="31.5" customHeight="1" x14ac:dyDescent="0.2">
      <c r="A40" s="13"/>
      <c r="B40" s="163" t="s">
        <v>98</v>
      </c>
      <c r="C40" s="269" t="s">
        <v>239</v>
      </c>
      <c r="D40" s="270"/>
      <c r="E40" s="269"/>
      <c r="F40" s="270"/>
      <c r="G40" s="269"/>
      <c r="H40" s="270"/>
      <c r="I40" s="114"/>
    </row>
    <row r="41" spans="1:11" s="115" customFormat="1" ht="29.25" customHeight="1" x14ac:dyDescent="0.2">
      <c r="A41" s="13"/>
      <c r="B41" s="163" t="s">
        <v>99</v>
      </c>
      <c r="C41" s="269" t="s">
        <v>226</v>
      </c>
      <c r="D41" s="270"/>
      <c r="E41" s="269"/>
      <c r="F41" s="270"/>
      <c r="G41" s="269"/>
      <c r="H41" s="270"/>
      <c r="I41" s="114"/>
    </row>
    <row r="42" spans="1:11" s="115" customFormat="1" ht="36" customHeight="1" x14ac:dyDescent="0.2">
      <c r="A42" s="13"/>
      <c r="B42" s="163" t="s">
        <v>225</v>
      </c>
      <c r="C42" s="269" t="s">
        <v>224</v>
      </c>
      <c r="D42" s="270"/>
      <c r="E42" s="269"/>
      <c r="F42" s="270"/>
      <c r="G42" s="269"/>
      <c r="H42" s="270"/>
      <c r="I42" s="114"/>
    </row>
    <row r="43" spans="1:11" s="115" customFormat="1" x14ac:dyDescent="0.2">
      <c r="A43" s="14"/>
      <c r="B43" s="117"/>
      <c r="C43" s="15"/>
      <c r="D43" s="15"/>
      <c r="E43" s="15"/>
      <c r="F43" s="104"/>
      <c r="G43" s="143"/>
      <c r="H43" s="144"/>
    </row>
    <row r="44" spans="1:11" s="115" customFormat="1" x14ac:dyDescent="0.2">
      <c r="A44" s="14"/>
      <c r="B44" s="117"/>
      <c r="C44" s="15"/>
      <c r="D44" s="15"/>
      <c r="E44" s="15"/>
      <c r="F44" s="104"/>
      <c r="G44" s="143"/>
      <c r="H44" s="144"/>
    </row>
    <row r="45" spans="1:11" s="115" customFormat="1" ht="18" x14ac:dyDescent="0.25">
      <c r="A45" s="14"/>
      <c r="B45" s="165" t="s">
        <v>100</v>
      </c>
      <c r="C45" s="15"/>
      <c r="D45" s="15"/>
      <c r="E45" s="15"/>
      <c r="F45" s="104"/>
      <c r="G45" s="143"/>
      <c r="H45" s="144"/>
    </row>
    <row r="46" spans="1:11" s="115" customFormat="1" x14ac:dyDescent="0.2">
      <c r="A46" s="14"/>
      <c r="B46" s="117"/>
      <c r="C46" s="15"/>
      <c r="D46" s="15"/>
      <c r="E46" s="15"/>
      <c r="F46" s="104"/>
      <c r="G46" s="143"/>
      <c r="H46" s="144"/>
    </row>
    <row r="47" spans="1:11" s="115" customFormat="1" x14ac:dyDescent="0.2">
      <c r="A47" s="14"/>
      <c r="B47" s="117"/>
      <c r="C47" s="15"/>
      <c r="D47" s="15"/>
      <c r="E47" s="15"/>
      <c r="F47" s="104"/>
      <c r="G47" s="143"/>
      <c r="H47" s="144"/>
    </row>
    <row r="48" spans="1:11" s="115" customFormat="1" x14ac:dyDescent="0.2">
      <c r="A48" s="14"/>
      <c r="B48" s="117"/>
      <c r="C48" s="15"/>
      <c r="D48" s="15"/>
      <c r="E48" s="15"/>
      <c r="F48" s="104"/>
      <c r="G48" s="143"/>
      <c r="H48" s="144"/>
    </row>
    <row r="49" spans="1:8" s="115" customFormat="1" x14ac:dyDescent="0.2">
      <c r="A49" s="14"/>
      <c r="B49" s="117"/>
      <c r="C49" s="15"/>
      <c r="D49" s="15"/>
      <c r="E49" s="15"/>
      <c r="F49" s="104"/>
      <c r="G49" s="143"/>
      <c r="H49" s="144"/>
    </row>
    <row r="50" spans="1:8" s="115" customFormat="1" x14ac:dyDescent="0.2">
      <c r="A50" s="14"/>
      <c r="B50" s="117"/>
      <c r="C50" s="15"/>
      <c r="D50" s="15"/>
      <c r="E50" s="15"/>
      <c r="F50" s="104"/>
      <c r="G50" s="143"/>
      <c r="H50" s="144"/>
    </row>
    <row r="51" spans="1:8" s="115" customFormat="1" x14ac:dyDescent="0.2">
      <c r="A51" s="14"/>
      <c r="B51" s="117"/>
      <c r="C51" s="15"/>
      <c r="D51" s="15"/>
      <c r="E51" s="15"/>
      <c r="F51" s="104"/>
      <c r="G51" s="143"/>
      <c r="H51" s="144"/>
    </row>
    <row r="52" spans="1:8" s="115" customFormat="1" x14ac:dyDescent="0.2">
      <c r="A52" s="14"/>
      <c r="B52" s="117"/>
      <c r="C52" s="15"/>
      <c r="D52" s="15"/>
      <c r="E52" s="15"/>
      <c r="F52" s="104"/>
      <c r="G52" s="143"/>
      <c r="H52" s="144"/>
    </row>
    <row r="53" spans="1:8" s="115" customFormat="1" x14ac:dyDescent="0.2">
      <c r="A53" s="14"/>
      <c r="B53" s="117"/>
      <c r="C53" s="15"/>
      <c r="D53" s="15"/>
      <c r="E53" s="15"/>
      <c r="F53" s="104"/>
      <c r="G53" s="143"/>
      <c r="H53" s="144"/>
    </row>
    <row r="54" spans="1:8" s="115" customFormat="1" x14ac:dyDescent="0.2">
      <c r="A54" s="14"/>
      <c r="B54" s="117"/>
      <c r="C54" s="15"/>
      <c r="D54" s="15"/>
      <c r="E54" s="15"/>
      <c r="F54" s="104"/>
      <c r="G54" s="143"/>
      <c r="H54" s="144"/>
    </row>
    <row r="55" spans="1:8" s="115" customFormat="1" x14ac:dyDescent="0.2">
      <c r="A55" s="14"/>
      <c r="B55" s="117"/>
      <c r="C55" s="15"/>
      <c r="D55" s="15"/>
      <c r="E55" s="15"/>
      <c r="F55" s="104"/>
      <c r="G55" s="143"/>
      <c r="H55" s="144"/>
    </row>
    <row r="56" spans="1:8" s="115" customFormat="1" x14ac:dyDescent="0.2">
      <c r="A56" s="14"/>
      <c r="B56" s="117"/>
      <c r="C56" s="15"/>
      <c r="D56" s="15"/>
      <c r="E56" s="15"/>
      <c r="F56" s="104"/>
      <c r="G56" s="143"/>
      <c r="H56" s="144"/>
    </row>
    <row r="57" spans="1:8" s="115" customFormat="1" x14ac:dyDescent="0.2">
      <c r="A57" s="14"/>
      <c r="B57" s="117"/>
      <c r="C57" s="15"/>
      <c r="D57" s="15"/>
      <c r="E57" s="15"/>
      <c r="F57" s="104"/>
      <c r="G57" s="143"/>
      <c r="H57" s="144"/>
    </row>
    <row r="58" spans="1:8" s="115" customFormat="1" x14ac:dyDescent="0.2">
      <c r="A58" s="14"/>
      <c r="B58" s="117"/>
      <c r="C58" s="15"/>
      <c r="D58" s="15"/>
      <c r="E58" s="15"/>
      <c r="F58" s="104"/>
      <c r="G58" s="143"/>
      <c r="H58" s="144"/>
    </row>
    <row r="59" spans="1:8" s="115" customFormat="1" x14ac:dyDescent="0.2">
      <c r="A59" s="14"/>
      <c r="B59" s="117"/>
      <c r="C59" s="15"/>
      <c r="D59" s="15"/>
      <c r="E59" s="15"/>
      <c r="F59" s="104"/>
      <c r="G59" s="143"/>
      <c r="H59" s="144"/>
    </row>
    <row r="60" spans="1:8" s="115" customFormat="1" x14ac:dyDescent="0.2">
      <c r="A60" s="14"/>
      <c r="B60" s="117"/>
      <c r="C60" s="15"/>
      <c r="D60" s="15"/>
      <c r="E60" s="15"/>
      <c r="F60" s="104"/>
      <c r="G60" s="143"/>
      <c r="H60" s="144"/>
    </row>
    <row r="61" spans="1:8" x14ac:dyDescent="0.2">
      <c r="A61" s="14"/>
      <c r="B61" s="118"/>
      <c r="C61" s="17"/>
      <c r="D61" s="17"/>
      <c r="E61" s="17"/>
      <c r="G61" s="145"/>
      <c r="H61" s="146"/>
    </row>
    <row r="62" spans="1:8" x14ac:dyDescent="0.2">
      <c r="A62" s="16"/>
      <c r="B62" s="118"/>
      <c r="C62" s="17"/>
      <c r="D62" s="17"/>
      <c r="E62" s="17"/>
      <c r="G62" s="145"/>
      <c r="H62" s="146"/>
    </row>
    <row r="63" spans="1:8" x14ac:dyDescent="0.2">
      <c r="A63" s="16"/>
      <c r="B63" s="118"/>
      <c r="C63" s="17"/>
      <c r="D63" s="17"/>
      <c r="E63" s="17"/>
      <c r="G63" s="145"/>
      <c r="H63" s="146"/>
    </row>
    <row r="64" spans="1:8" x14ac:dyDescent="0.2">
      <c r="A64" s="16"/>
      <c r="B64" s="118"/>
      <c r="C64" s="17"/>
      <c r="D64" s="17"/>
      <c r="E64" s="17"/>
      <c r="G64" s="145"/>
      <c r="H64" s="146"/>
    </row>
    <row r="65" spans="1:8" x14ac:dyDescent="0.2">
      <c r="A65" s="16"/>
      <c r="B65" s="118"/>
      <c r="C65" s="17"/>
      <c r="D65" s="17"/>
      <c r="E65" s="17"/>
      <c r="G65" s="145"/>
      <c r="H65" s="146"/>
    </row>
    <row r="66" spans="1:8" x14ac:dyDescent="0.2">
      <c r="A66" s="16"/>
      <c r="B66" s="118"/>
      <c r="C66" s="17"/>
      <c r="D66" s="17"/>
      <c r="E66" s="17"/>
      <c r="G66" s="145"/>
      <c r="H66" s="146"/>
    </row>
    <row r="67" spans="1:8" x14ac:dyDescent="0.2">
      <c r="A67" s="16"/>
      <c r="B67" s="118"/>
      <c r="C67" s="17"/>
      <c r="D67" s="17"/>
      <c r="E67" s="17"/>
      <c r="G67" s="145"/>
      <c r="H67" s="146"/>
    </row>
    <row r="68" spans="1:8" x14ac:dyDescent="0.2">
      <c r="A68" s="16"/>
      <c r="B68" s="118"/>
      <c r="C68" s="17"/>
      <c r="D68" s="17"/>
      <c r="E68" s="17"/>
      <c r="G68" s="145"/>
      <c r="H68" s="146"/>
    </row>
    <row r="69" spans="1:8" x14ac:dyDescent="0.2">
      <c r="A69" s="16"/>
      <c r="B69" s="118"/>
      <c r="C69" s="17"/>
      <c r="D69" s="17"/>
      <c r="E69" s="17"/>
      <c r="G69" s="145"/>
      <c r="H69" s="146"/>
    </row>
    <row r="70" spans="1:8" x14ac:dyDescent="0.2">
      <c r="A70" s="16"/>
      <c r="B70" s="118"/>
      <c r="C70" s="17"/>
      <c r="D70" s="17"/>
      <c r="E70" s="17"/>
      <c r="G70" s="145"/>
      <c r="H70" s="146"/>
    </row>
    <row r="71" spans="1:8" x14ac:dyDescent="0.2">
      <c r="A71" s="16"/>
      <c r="B71" s="118"/>
      <c r="C71" s="17"/>
      <c r="D71" s="17"/>
      <c r="E71" s="17"/>
      <c r="G71" s="145"/>
      <c r="H71" s="146"/>
    </row>
    <row r="72" spans="1:8" x14ac:dyDescent="0.2">
      <c r="A72" s="16"/>
      <c r="B72" s="118"/>
      <c r="C72" s="17"/>
      <c r="D72" s="17"/>
      <c r="E72" s="17"/>
      <c r="G72" s="145"/>
      <c r="H72" s="146"/>
    </row>
    <row r="73" spans="1:8" x14ac:dyDescent="0.2">
      <c r="A73" s="16"/>
      <c r="B73" s="118"/>
      <c r="C73" s="17"/>
      <c r="D73" s="17"/>
      <c r="E73" s="17"/>
      <c r="G73" s="145"/>
      <c r="H73" s="146"/>
    </row>
    <row r="74" spans="1:8" x14ac:dyDescent="0.2">
      <c r="A74" s="16"/>
      <c r="B74" s="118"/>
      <c r="C74" s="17"/>
      <c r="D74" s="17"/>
      <c r="E74" s="17"/>
      <c r="G74" s="145"/>
      <c r="H74" s="146"/>
    </row>
    <row r="75" spans="1:8" x14ac:dyDescent="0.2">
      <c r="A75" s="16"/>
      <c r="B75" s="118"/>
      <c r="C75" s="17"/>
      <c r="D75" s="17"/>
      <c r="E75" s="17"/>
      <c r="G75" s="145"/>
      <c r="H75" s="146"/>
    </row>
    <row r="76" spans="1:8" x14ac:dyDescent="0.2">
      <c r="A76" s="16"/>
      <c r="B76" s="118"/>
      <c r="C76" s="17"/>
      <c r="D76" s="17"/>
      <c r="E76" s="17"/>
      <c r="G76" s="145"/>
      <c r="H76" s="146"/>
    </row>
    <row r="77" spans="1:8" x14ac:dyDescent="0.2">
      <c r="A77" s="16"/>
      <c r="B77" s="118"/>
      <c r="C77" s="17"/>
      <c r="D77" s="17"/>
      <c r="E77" s="17"/>
      <c r="G77" s="145"/>
      <c r="H77" s="146"/>
    </row>
    <row r="78" spans="1:8" x14ac:dyDescent="0.2">
      <c r="A78" s="16"/>
      <c r="B78" s="118"/>
      <c r="C78" s="17"/>
      <c r="D78" s="17"/>
      <c r="E78" s="17"/>
      <c r="G78" s="145"/>
      <c r="H78" s="146"/>
    </row>
    <row r="79" spans="1:8" x14ac:dyDescent="0.2">
      <c r="A79" s="16"/>
      <c r="B79" s="118"/>
      <c r="C79" s="17"/>
      <c r="D79" s="17"/>
      <c r="E79" s="17"/>
      <c r="G79" s="145"/>
      <c r="H79" s="146"/>
    </row>
    <row r="80" spans="1:8" x14ac:dyDescent="0.2">
      <c r="A80" s="16"/>
      <c r="B80" s="118"/>
      <c r="C80" s="17"/>
      <c r="D80" s="17"/>
      <c r="E80" s="17"/>
      <c r="G80" s="145"/>
      <c r="H80" s="146"/>
    </row>
    <row r="81" spans="1:8" x14ac:dyDescent="0.2">
      <c r="A81" s="16"/>
      <c r="B81" s="118"/>
      <c r="C81" s="17"/>
      <c r="D81" s="17"/>
      <c r="E81" s="17"/>
      <c r="G81" s="145"/>
      <c r="H81" s="146"/>
    </row>
    <row r="82" spans="1:8" x14ac:dyDescent="0.2">
      <c r="A82" s="16"/>
      <c r="B82" s="118"/>
      <c r="C82" s="17"/>
      <c r="D82" s="17"/>
      <c r="E82" s="17"/>
      <c r="G82" s="145"/>
      <c r="H82" s="146"/>
    </row>
    <row r="83" spans="1:8" x14ac:dyDescent="0.2">
      <c r="A83" s="16"/>
      <c r="B83" s="118"/>
      <c r="C83" s="17"/>
      <c r="D83" s="17"/>
      <c r="E83" s="17"/>
      <c r="G83" s="145"/>
      <c r="H83" s="146"/>
    </row>
    <row r="84" spans="1:8" x14ac:dyDescent="0.2">
      <c r="A84" s="16"/>
      <c r="B84" s="118"/>
      <c r="C84" s="17"/>
      <c r="D84" s="17"/>
      <c r="E84" s="17"/>
      <c r="G84" s="145"/>
      <c r="H84" s="146"/>
    </row>
    <row r="85" spans="1:8" x14ac:dyDescent="0.2">
      <c r="A85" s="16"/>
      <c r="B85" s="118"/>
      <c r="C85" s="17"/>
      <c r="D85" s="17"/>
      <c r="E85" s="17"/>
      <c r="G85" s="145"/>
      <c r="H85" s="146"/>
    </row>
    <row r="86" spans="1:8" x14ac:dyDescent="0.2">
      <c r="A86" s="16"/>
      <c r="B86" s="118"/>
      <c r="C86" s="17"/>
      <c r="D86" s="17"/>
      <c r="E86" s="17"/>
      <c r="G86" s="145"/>
      <c r="H86" s="146"/>
    </row>
    <row r="87" spans="1:8" x14ac:dyDescent="0.2">
      <c r="A87" s="16"/>
      <c r="B87" s="118"/>
      <c r="C87" s="17"/>
      <c r="D87" s="17"/>
      <c r="E87" s="17"/>
      <c r="G87" s="145"/>
      <c r="H87" s="146"/>
    </row>
    <row r="88" spans="1:8" x14ac:dyDescent="0.2">
      <c r="A88" s="16"/>
      <c r="B88" s="118"/>
      <c r="C88" s="17"/>
      <c r="D88" s="17"/>
      <c r="E88" s="17"/>
      <c r="G88" s="145"/>
      <c r="H88" s="146"/>
    </row>
    <row r="89" spans="1:8" x14ac:dyDescent="0.2">
      <c r="A89" s="16"/>
      <c r="B89" s="118"/>
      <c r="C89" s="17"/>
      <c r="D89" s="17"/>
      <c r="E89" s="17"/>
      <c r="G89" s="145"/>
      <c r="H89" s="146"/>
    </row>
    <row r="90" spans="1:8" x14ac:dyDescent="0.2">
      <c r="A90" s="16"/>
      <c r="B90" s="118"/>
      <c r="C90" s="17"/>
      <c r="D90" s="17"/>
      <c r="E90" s="17"/>
      <c r="G90" s="145"/>
      <c r="H90" s="146"/>
    </row>
    <row r="91" spans="1:8" x14ac:dyDescent="0.2">
      <c r="A91" s="16"/>
      <c r="B91" s="118"/>
      <c r="C91" s="17"/>
      <c r="D91" s="17"/>
      <c r="E91" s="17"/>
      <c r="G91" s="145"/>
      <c r="H91" s="146"/>
    </row>
    <row r="92" spans="1:8" x14ac:dyDescent="0.2">
      <c r="A92" s="16"/>
      <c r="B92" s="118"/>
      <c r="C92" s="17"/>
      <c r="D92" s="17"/>
      <c r="E92" s="17"/>
      <c r="G92" s="145"/>
      <c r="H92" s="146"/>
    </row>
    <row r="93" spans="1:8" x14ac:dyDescent="0.2">
      <c r="A93" s="16"/>
      <c r="B93" s="118"/>
      <c r="C93" s="17"/>
      <c r="D93" s="17"/>
      <c r="E93" s="17"/>
      <c r="G93" s="145"/>
      <c r="H93" s="146"/>
    </row>
    <row r="94" spans="1:8" x14ac:dyDescent="0.2">
      <c r="A94" s="16"/>
      <c r="B94" s="118"/>
      <c r="C94" s="17"/>
      <c r="D94" s="17"/>
      <c r="E94" s="17"/>
      <c r="G94" s="145"/>
      <c r="H94" s="146"/>
    </row>
    <row r="95" spans="1:8" x14ac:dyDescent="0.2">
      <c r="A95" s="16"/>
      <c r="B95" s="118"/>
      <c r="C95" s="17"/>
      <c r="D95" s="17"/>
      <c r="E95" s="17"/>
      <c r="G95" s="145"/>
      <c r="H95" s="146"/>
    </row>
    <row r="96" spans="1:8" x14ac:dyDescent="0.2">
      <c r="A96" s="16"/>
      <c r="B96" s="118"/>
      <c r="C96" s="17"/>
      <c r="D96" s="17"/>
      <c r="E96" s="17"/>
      <c r="G96" s="145"/>
      <c r="H96" s="146"/>
    </row>
    <row r="97" spans="1:8" x14ac:dyDescent="0.2">
      <c r="A97" s="16"/>
      <c r="B97" s="118"/>
      <c r="C97" s="17"/>
      <c r="D97" s="17"/>
      <c r="E97" s="17"/>
      <c r="G97" s="145"/>
      <c r="H97" s="146"/>
    </row>
    <row r="98" spans="1:8" x14ac:dyDescent="0.2">
      <c r="A98" s="16"/>
      <c r="B98" s="118"/>
      <c r="C98" s="17"/>
      <c r="D98" s="17"/>
      <c r="E98" s="17"/>
      <c r="G98" s="145"/>
      <c r="H98" s="146"/>
    </row>
    <row r="99" spans="1:8" x14ac:dyDescent="0.2">
      <c r="A99" s="16"/>
      <c r="B99" s="118"/>
      <c r="C99" s="17"/>
      <c r="D99" s="17"/>
      <c r="E99" s="17"/>
      <c r="G99" s="145"/>
      <c r="H99" s="146"/>
    </row>
    <row r="100" spans="1:8" x14ac:dyDescent="0.2">
      <c r="A100" s="16"/>
      <c r="B100" s="118"/>
      <c r="C100" s="17"/>
      <c r="D100" s="17"/>
      <c r="E100" s="17"/>
      <c r="G100" s="145"/>
      <c r="H100" s="146"/>
    </row>
    <row r="101" spans="1:8" x14ac:dyDescent="0.2">
      <c r="A101" s="16"/>
      <c r="B101" s="118"/>
      <c r="C101" s="17"/>
      <c r="D101" s="17"/>
      <c r="E101" s="17"/>
      <c r="G101" s="145"/>
      <c r="H101" s="146"/>
    </row>
    <row r="102" spans="1:8" x14ac:dyDescent="0.2">
      <c r="A102" s="16"/>
      <c r="B102" s="118"/>
      <c r="C102" s="17"/>
      <c r="D102" s="17"/>
      <c r="E102" s="17"/>
      <c r="G102" s="145"/>
      <c r="H102" s="146"/>
    </row>
    <row r="103" spans="1:8" x14ac:dyDescent="0.2">
      <c r="A103" s="16"/>
      <c r="B103" s="118"/>
      <c r="C103" s="17"/>
      <c r="D103" s="17"/>
      <c r="E103" s="17"/>
      <c r="G103" s="145"/>
      <c r="H103" s="146"/>
    </row>
    <row r="104" spans="1:8" x14ac:dyDescent="0.2">
      <c r="A104" s="16"/>
      <c r="B104" s="118"/>
      <c r="C104" s="17"/>
      <c r="D104" s="17"/>
      <c r="E104" s="17"/>
      <c r="G104" s="145"/>
      <c r="H104" s="146"/>
    </row>
    <row r="105" spans="1:8" x14ac:dyDescent="0.2">
      <c r="A105" s="16"/>
      <c r="B105" s="118"/>
      <c r="C105" s="17"/>
      <c r="D105" s="17"/>
      <c r="E105" s="17"/>
      <c r="G105" s="145"/>
      <c r="H105" s="146"/>
    </row>
    <row r="106" spans="1:8" x14ac:dyDescent="0.2">
      <c r="A106" s="16"/>
      <c r="B106" s="118"/>
      <c r="C106" s="17"/>
      <c r="D106" s="17"/>
      <c r="E106" s="17"/>
      <c r="G106" s="145"/>
      <c r="H106" s="146"/>
    </row>
    <row r="107" spans="1:8" x14ac:dyDescent="0.2">
      <c r="A107" s="16"/>
      <c r="B107" s="118"/>
      <c r="C107" s="17"/>
      <c r="D107" s="17"/>
      <c r="E107" s="17"/>
      <c r="G107" s="145"/>
      <c r="H107" s="146"/>
    </row>
    <row r="108" spans="1:8" x14ac:dyDescent="0.2">
      <c r="A108" s="16"/>
      <c r="B108" s="118"/>
      <c r="C108" s="17"/>
      <c r="D108" s="17"/>
      <c r="E108" s="17"/>
      <c r="G108" s="145"/>
      <c r="H108" s="146"/>
    </row>
    <row r="109" spans="1:8" x14ac:dyDescent="0.2">
      <c r="A109" s="16"/>
      <c r="B109" s="118"/>
      <c r="C109" s="17"/>
      <c r="D109" s="17"/>
      <c r="E109" s="17"/>
      <c r="G109" s="145"/>
      <c r="H109" s="146"/>
    </row>
    <row r="110" spans="1:8" x14ac:dyDescent="0.2">
      <c r="A110" s="16"/>
      <c r="B110" s="118"/>
      <c r="C110" s="17"/>
      <c r="D110" s="17"/>
      <c r="E110" s="17"/>
      <c r="G110" s="145"/>
      <c r="H110" s="146"/>
    </row>
    <row r="111" spans="1:8" x14ac:dyDescent="0.2">
      <c r="A111" s="16"/>
      <c r="B111" s="118"/>
      <c r="C111" s="17"/>
      <c r="D111" s="17"/>
      <c r="E111" s="17"/>
      <c r="G111" s="145"/>
      <c r="H111" s="146"/>
    </row>
    <row r="112" spans="1:8" x14ac:dyDescent="0.2">
      <c r="A112" s="16"/>
      <c r="B112" s="118"/>
      <c r="C112" s="17"/>
      <c r="D112" s="17"/>
      <c r="E112" s="17"/>
      <c r="G112" s="145"/>
      <c r="H112" s="146"/>
    </row>
    <row r="113" spans="1:8" x14ac:dyDescent="0.2">
      <c r="A113" s="16"/>
      <c r="B113" s="118"/>
      <c r="C113" s="17"/>
      <c r="D113" s="17"/>
      <c r="E113" s="17"/>
      <c r="G113" s="145"/>
      <c r="H113" s="146"/>
    </row>
    <row r="114" spans="1:8" x14ac:dyDescent="0.2">
      <c r="A114" s="16"/>
      <c r="B114" s="118"/>
      <c r="C114" s="17"/>
      <c r="D114" s="17"/>
      <c r="E114" s="17"/>
      <c r="G114" s="145"/>
      <c r="H114" s="146"/>
    </row>
    <row r="115" spans="1:8" x14ac:dyDescent="0.2">
      <c r="A115" s="16"/>
      <c r="B115" s="118"/>
      <c r="C115" s="17"/>
      <c r="D115" s="17"/>
      <c r="E115" s="17"/>
      <c r="G115" s="145"/>
      <c r="H115" s="146"/>
    </row>
    <row r="116" spans="1:8" x14ac:dyDescent="0.2">
      <c r="A116" s="16"/>
      <c r="B116" s="118"/>
      <c r="C116" s="17"/>
      <c r="D116" s="17"/>
      <c r="E116" s="17"/>
      <c r="G116" s="145"/>
      <c r="H116" s="146"/>
    </row>
    <row r="117" spans="1:8" x14ac:dyDescent="0.2">
      <c r="A117" s="16"/>
      <c r="B117" s="118"/>
      <c r="C117" s="17"/>
      <c r="D117" s="17"/>
      <c r="E117" s="17"/>
      <c r="G117" s="145"/>
      <c r="H117" s="146"/>
    </row>
    <row r="118" spans="1:8" x14ac:dyDescent="0.2">
      <c r="A118" s="16"/>
      <c r="B118" s="118"/>
      <c r="C118" s="17"/>
      <c r="D118" s="17"/>
      <c r="E118" s="17"/>
      <c r="G118" s="145"/>
      <c r="H118" s="146"/>
    </row>
    <row r="119" spans="1:8" x14ac:dyDescent="0.2">
      <c r="A119" s="16"/>
      <c r="B119" s="118"/>
      <c r="C119" s="17"/>
      <c r="D119" s="17"/>
      <c r="E119" s="17"/>
      <c r="G119" s="145"/>
      <c r="H119" s="146"/>
    </row>
    <row r="120" spans="1:8" x14ac:dyDescent="0.2">
      <c r="A120" s="16"/>
      <c r="B120" s="118"/>
      <c r="C120" s="17"/>
      <c r="D120" s="17"/>
      <c r="E120" s="17"/>
      <c r="G120" s="145"/>
      <c r="H120" s="146"/>
    </row>
    <row r="121" spans="1:8" x14ac:dyDescent="0.2">
      <c r="A121" s="16"/>
      <c r="B121" s="118"/>
      <c r="C121" s="17"/>
      <c r="D121" s="17"/>
      <c r="E121" s="17"/>
      <c r="G121" s="145"/>
      <c r="H121" s="146"/>
    </row>
    <row r="122" spans="1:8" x14ac:dyDescent="0.2">
      <c r="A122" s="16"/>
      <c r="B122" s="118"/>
      <c r="C122" s="17"/>
      <c r="D122" s="17"/>
      <c r="E122" s="17"/>
      <c r="G122" s="145"/>
      <c r="H122" s="146"/>
    </row>
    <row r="123" spans="1:8" x14ac:dyDescent="0.2">
      <c r="A123" s="16"/>
      <c r="B123" s="118"/>
      <c r="C123" s="17"/>
      <c r="D123" s="17"/>
      <c r="E123" s="17"/>
      <c r="G123" s="145"/>
      <c r="H123" s="146"/>
    </row>
    <row r="124" spans="1:8" x14ac:dyDescent="0.2">
      <c r="A124" s="16"/>
      <c r="B124" s="118"/>
      <c r="C124" s="17"/>
      <c r="D124" s="17"/>
      <c r="E124" s="17"/>
      <c r="G124" s="145"/>
      <c r="H124" s="146"/>
    </row>
    <row r="125" spans="1:8" x14ac:dyDescent="0.2">
      <c r="A125" s="16"/>
      <c r="B125" s="118"/>
      <c r="C125" s="17"/>
      <c r="D125" s="17"/>
      <c r="E125" s="17"/>
      <c r="G125" s="145"/>
      <c r="H125" s="146"/>
    </row>
    <row r="126" spans="1:8" x14ac:dyDescent="0.2">
      <c r="A126" s="16"/>
      <c r="B126" s="118"/>
      <c r="C126" s="17"/>
      <c r="D126" s="17"/>
      <c r="E126" s="17"/>
      <c r="G126" s="145"/>
      <c r="H126" s="146"/>
    </row>
    <row r="127" spans="1:8" x14ac:dyDescent="0.2">
      <c r="A127" s="16"/>
      <c r="B127" s="118"/>
      <c r="C127" s="17"/>
      <c r="D127" s="17"/>
      <c r="E127" s="17"/>
      <c r="G127" s="145"/>
      <c r="H127" s="146"/>
    </row>
    <row r="128" spans="1:8" x14ac:dyDescent="0.2">
      <c r="A128" s="16"/>
      <c r="B128" s="118"/>
      <c r="C128" s="17"/>
      <c r="D128" s="17"/>
      <c r="E128" s="17"/>
      <c r="G128" s="145"/>
      <c r="H128" s="146"/>
    </row>
    <row r="129" spans="1:8" x14ac:dyDescent="0.2">
      <c r="A129" s="16"/>
      <c r="B129" s="118"/>
      <c r="C129" s="17"/>
      <c r="D129" s="17"/>
      <c r="E129" s="17"/>
      <c r="G129" s="145"/>
      <c r="H129" s="146"/>
    </row>
    <row r="130" spans="1:8" x14ac:dyDescent="0.2">
      <c r="A130" s="16"/>
    </row>
  </sheetData>
  <sheetProtection formatCells="0" formatColumns="0" formatRows="0" insertRows="0" autoFilter="0" pivotTables="0"/>
  <mergeCells count="35">
    <mergeCell ref="C39:D39"/>
    <mergeCell ref="E39:F39"/>
    <mergeCell ref="G42:H42"/>
    <mergeCell ref="C40:D40"/>
    <mergeCell ref="E40:F40"/>
    <mergeCell ref="C41:D41"/>
    <mergeCell ref="E41:F41"/>
    <mergeCell ref="C42:D42"/>
    <mergeCell ref="E42:F42"/>
    <mergeCell ref="G39:H39"/>
    <mergeCell ref="G40:H40"/>
    <mergeCell ref="G41:H41"/>
    <mergeCell ref="E38:F38"/>
    <mergeCell ref="G37:H37"/>
    <mergeCell ref="G38:H38"/>
    <mergeCell ref="A5:H5"/>
    <mergeCell ref="A35:H35"/>
    <mergeCell ref="A34:H34"/>
    <mergeCell ref="A32:E32"/>
    <mergeCell ref="A33:E33"/>
    <mergeCell ref="A21:H21"/>
    <mergeCell ref="A13:H13"/>
    <mergeCell ref="B22:H22"/>
    <mergeCell ref="C37:D37"/>
    <mergeCell ref="E37:F37"/>
    <mergeCell ref="C38:D38"/>
    <mergeCell ref="A1:H1"/>
    <mergeCell ref="A2:H2"/>
    <mergeCell ref="D3:D4"/>
    <mergeCell ref="E3:E4"/>
    <mergeCell ref="G3:H3"/>
    <mergeCell ref="F3:F4"/>
    <mergeCell ref="A3:A4"/>
    <mergeCell ref="B3:B4"/>
    <mergeCell ref="C3:C4"/>
  </mergeCells>
  <hyperlinks>
    <hyperlink ref="K33" r:id="rId1"/>
    <hyperlink ref="K34" r:id="rId2"/>
    <hyperlink ref="K35" r:id="rId3"/>
    <hyperlink ref="I14" r:id="rId4"/>
    <hyperlink ref="I7" r:id="rId5"/>
    <hyperlink ref="I15" r:id="rId6"/>
    <hyperlink ref="I19" r:id="rId7"/>
    <hyperlink ref="I16" r:id="rId8"/>
    <hyperlink ref="I17" r:id="rId9"/>
    <hyperlink ref="I18" r:id="rId10"/>
    <hyperlink ref="I28" r:id="rId11"/>
    <hyperlink ref="I29" r:id="rId12"/>
  </hyperlinks>
  <printOptions horizontalCentered="1"/>
  <pageMargins left="0.39370078740157499" right="0.31496062992126" top="0.74803149606299202" bottom="0.35433070866141703" header="0.31496062992126" footer="0.39370078740157499"/>
  <pageSetup paperSize="9" scale="55" fitToHeight="0" orientation="portrait" r:id="rId13"/>
  <headerFooter alignWithMargins="0">
    <oddHeader>&amp;C&amp;K03+000Додаток № 2 до Заявки на отримання внеску у натуральній форміБЮДЖЕТ ПРОЕКТУ</oddHeader>
    <oddFooter>&amp;R&amp;P\&amp;N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3" workbookViewId="0">
      <selection activeCell="K16" sqref="K16"/>
    </sheetView>
  </sheetViews>
  <sheetFormatPr defaultRowHeight="12.75" x14ac:dyDescent="0.2"/>
  <cols>
    <col min="2" max="2" width="18" customWidth="1"/>
    <col min="3" max="3" width="17.5703125" customWidth="1"/>
    <col min="4" max="4" width="20.140625" customWidth="1"/>
    <col min="5" max="5" width="22.85546875" customWidth="1"/>
    <col min="6" max="6" width="12" style="1" customWidth="1"/>
  </cols>
  <sheetData>
    <row r="1" spans="1:6" x14ac:dyDescent="0.2">
      <c r="A1" s="2" t="s">
        <v>71</v>
      </c>
      <c r="B1" s="3" t="s">
        <v>101</v>
      </c>
      <c r="C1" s="3" t="s">
        <v>102</v>
      </c>
      <c r="D1" s="3" t="s">
        <v>103</v>
      </c>
      <c r="E1" s="3" t="s">
        <v>104</v>
      </c>
      <c r="F1" s="7" t="s">
        <v>105</v>
      </c>
    </row>
    <row r="2" spans="1:6" ht="25.5" x14ac:dyDescent="0.2">
      <c r="A2" s="124">
        <v>1</v>
      </c>
      <c r="B2" s="4" t="s">
        <v>106</v>
      </c>
      <c r="C2" s="5" t="s">
        <v>107</v>
      </c>
      <c r="D2" s="6" t="s">
        <v>108</v>
      </c>
      <c r="E2" s="5" t="s">
        <v>109</v>
      </c>
      <c r="F2" s="8">
        <v>1</v>
      </c>
    </row>
    <row r="3" spans="1:6" ht="38.25" x14ac:dyDescent="0.2">
      <c r="A3" s="124">
        <v>2</v>
      </c>
      <c r="B3" s="4" t="s">
        <v>110</v>
      </c>
      <c r="C3" s="5" t="s">
        <v>111</v>
      </c>
      <c r="D3" s="6" t="s">
        <v>112</v>
      </c>
      <c r="E3" s="5" t="s">
        <v>113</v>
      </c>
      <c r="F3" s="8">
        <v>1</v>
      </c>
    </row>
    <row r="4" spans="1:6" ht="25.5" x14ac:dyDescent="0.2">
      <c r="A4" s="124">
        <v>3</v>
      </c>
      <c r="B4" s="4" t="s">
        <v>114</v>
      </c>
      <c r="C4" s="5" t="s">
        <v>115</v>
      </c>
      <c r="D4" s="6" t="s">
        <v>116</v>
      </c>
      <c r="E4" s="5" t="s">
        <v>117</v>
      </c>
      <c r="F4" s="8">
        <v>1</v>
      </c>
    </row>
    <row r="5" spans="1:6" ht="25.5" x14ac:dyDescent="0.2">
      <c r="A5" s="124">
        <v>4</v>
      </c>
      <c r="B5" s="4" t="s">
        <v>118</v>
      </c>
      <c r="C5" s="5" t="s">
        <v>119</v>
      </c>
      <c r="D5" s="6" t="s">
        <v>120</v>
      </c>
      <c r="E5" s="5" t="s">
        <v>121</v>
      </c>
      <c r="F5" s="8">
        <v>1</v>
      </c>
    </row>
    <row r="6" spans="1:6" ht="25.5" x14ac:dyDescent="0.2">
      <c r="A6" s="124">
        <v>5</v>
      </c>
      <c r="B6" s="4" t="s">
        <v>122</v>
      </c>
      <c r="C6" s="5" t="s">
        <v>123</v>
      </c>
      <c r="D6" s="6" t="s">
        <v>124</v>
      </c>
      <c r="E6" s="5" t="s">
        <v>125</v>
      </c>
      <c r="F6" s="8">
        <v>1</v>
      </c>
    </row>
    <row r="7" spans="1:6" ht="25.5" x14ac:dyDescent="0.2">
      <c r="A7" s="124">
        <v>6</v>
      </c>
      <c r="B7" s="4" t="s">
        <v>126</v>
      </c>
      <c r="C7" s="5" t="s">
        <v>127</v>
      </c>
      <c r="D7" s="6" t="s">
        <v>124</v>
      </c>
      <c r="E7" s="5" t="s">
        <v>117</v>
      </c>
      <c r="F7" s="8">
        <v>2</v>
      </c>
    </row>
    <row r="8" spans="1:6" ht="25.5" x14ac:dyDescent="0.2">
      <c r="A8" s="124">
        <v>7</v>
      </c>
      <c r="B8" s="4" t="s">
        <v>128</v>
      </c>
      <c r="C8" s="5" t="s">
        <v>129</v>
      </c>
      <c r="D8" s="6" t="s">
        <v>130</v>
      </c>
      <c r="E8" s="6" t="s">
        <v>109</v>
      </c>
      <c r="F8" s="8">
        <v>1</v>
      </c>
    </row>
    <row r="9" spans="1:6" x14ac:dyDescent="0.2">
      <c r="A9" s="124">
        <v>8</v>
      </c>
      <c r="B9" s="4" t="s">
        <v>131</v>
      </c>
      <c r="C9" s="5" t="s">
        <v>132</v>
      </c>
      <c r="D9" s="6" t="s">
        <v>108</v>
      </c>
      <c r="E9" s="6" t="s">
        <v>109</v>
      </c>
      <c r="F9" s="8">
        <v>2</v>
      </c>
    </row>
    <row r="10" spans="1:6" ht="25.5" x14ac:dyDescent="0.2">
      <c r="A10" s="124">
        <v>9</v>
      </c>
      <c r="B10" s="4" t="s">
        <v>133</v>
      </c>
      <c r="C10" s="5" t="s">
        <v>134</v>
      </c>
      <c r="D10" s="6" t="s">
        <v>108</v>
      </c>
      <c r="E10" s="5" t="s">
        <v>109</v>
      </c>
      <c r="F10" s="8">
        <v>2</v>
      </c>
    </row>
    <row r="11" spans="1:6" ht="25.5" x14ac:dyDescent="0.2">
      <c r="A11" s="124">
        <v>10</v>
      </c>
      <c r="B11" s="4" t="s">
        <v>135</v>
      </c>
      <c r="C11" s="5" t="s">
        <v>136</v>
      </c>
      <c r="D11" s="6" t="s">
        <v>116</v>
      </c>
      <c r="E11" s="5" t="s">
        <v>117</v>
      </c>
      <c r="F11" s="8">
        <v>2</v>
      </c>
    </row>
    <row r="12" spans="1:6" ht="25.5" x14ac:dyDescent="0.2">
      <c r="A12" s="124">
        <v>11</v>
      </c>
      <c r="B12" s="4" t="s">
        <v>137</v>
      </c>
      <c r="C12" s="5" t="s">
        <v>138</v>
      </c>
      <c r="D12" s="6" t="s">
        <v>108</v>
      </c>
      <c r="E12" s="5" t="s">
        <v>139</v>
      </c>
      <c r="F12" s="8">
        <v>2</v>
      </c>
    </row>
    <row r="13" spans="1:6" ht="25.5" x14ac:dyDescent="0.2">
      <c r="A13" s="124">
        <v>12</v>
      </c>
      <c r="B13" s="4" t="s">
        <v>140</v>
      </c>
      <c r="C13" s="5" t="s">
        <v>141</v>
      </c>
      <c r="D13" s="6" t="s">
        <v>124</v>
      </c>
      <c r="E13" s="5" t="s">
        <v>117</v>
      </c>
      <c r="F13" s="8">
        <v>1</v>
      </c>
    </row>
    <row r="14" spans="1:6" ht="25.5" x14ac:dyDescent="0.2">
      <c r="A14" s="124">
        <v>13</v>
      </c>
      <c r="B14" s="4" t="s">
        <v>142</v>
      </c>
      <c r="C14" s="5" t="s">
        <v>143</v>
      </c>
      <c r="D14" s="6" t="s">
        <v>116</v>
      </c>
      <c r="E14" s="5" t="s">
        <v>144</v>
      </c>
      <c r="F14" s="8">
        <v>2</v>
      </c>
    </row>
    <row r="15" spans="1:6" ht="25.5" x14ac:dyDescent="0.2">
      <c r="A15" s="124">
        <v>14</v>
      </c>
      <c r="B15" s="4" t="s">
        <v>145</v>
      </c>
      <c r="C15" s="5" t="s">
        <v>146</v>
      </c>
      <c r="D15" s="6" t="s">
        <v>120</v>
      </c>
      <c r="E15" s="5" t="s">
        <v>147</v>
      </c>
      <c r="F15" s="8">
        <v>2</v>
      </c>
    </row>
    <row r="16" spans="1:6" ht="25.5" x14ac:dyDescent="0.2">
      <c r="A16" s="124">
        <v>15</v>
      </c>
      <c r="B16" s="4" t="s">
        <v>148</v>
      </c>
      <c r="C16" s="5" t="s">
        <v>149</v>
      </c>
      <c r="D16" s="6" t="s">
        <v>108</v>
      </c>
      <c r="E16" s="5" t="s">
        <v>109</v>
      </c>
      <c r="F16" s="8">
        <v>2</v>
      </c>
    </row>
    <row r="17" spans="1:6" ht="38.25" x14ac:dyDescent="0.2">
      <c r="A17" s="124">
        <v>16</v>
      </c>
      <c r="B17" s="4" t="s">
        <v>150</v>
      </c>
      <c r="C17" s="5" t="s">
        <v>151</v>
      </c>
      <c r="D17" s="6" t="s">
        <v>116</v>
      </c>
      <c r="E17" s="5" t="s">
        <v>125</v>
      </c>
      <c r="F17" s="8">
        <v>1</v>
      </c>
    </row>
    <row r="18" spans="1:6" ht="25.5" x14ac:dyDescent="0.2">
      <c r="A18" s="124">
        <v>17</v>
      </c>
      <c r="B18" s="4" t="s">
        <v>152</v>
      </c>
      <c r="C18" s="5" t="s">
        <v>153</v>
      </c>
      <c r="D18" s="6" t="s">
        <v>120</v>
      </c>
      <c r="E18" s="5" t="s">
        <v>147</v>
      </c>
      <c r="F18" s="8">
        <v>2</v>
      </c>
    </row>
    <row r="19" spans="1:6" ht="25.5" x14ac:dyDescent="0.2">
      <c r="A19" s="124">
        <v>18</v>
      </c>
      <c r="B19" s="4" t="s">
        <v>154</v>
      </c>
      <c r="C19" s="5" t="s">
        <v>155</v>
      </c>
      <c r="D19" s="6" t="s">
        <v>116</v>
      </c>
      <c r="E19" s="5" t="s">
        <v>144</v>
      </c>
      <c r="F19" s="8">
        <v>1</v>
      </c>
    </row>
    <row r="20" spans="1:6" ht="25.5" x14ac:dyDescent="0.2">
      <c r="A20" s="124">
        <v>19</v>
      </c>
      <c r="B20" s="4" t="s">
        <v>156</v>
      </c>
      <c r="C20" s="5" t="s">
        <v>157</v>
      </c>
      <c r="D20" s="6" t="s">
        <v>108</v>
      </c>
      <c r="E20" s="5" t="s">
        <v>139</v>
      </c>
      <c r="F20" s="8">
        <v>2</v>
      </c>
    </row>
    <row r="21" spans="1:6" ht="25.5" x14ac:dyDescent="0.2">
      <c r="A21" s="124">
        <v>20</v>
      </c>
      <c r="B21" s="4" t="s">
        <v>158</v>
      </c>
      <c r="C21" s="5" t="s">
        <v>159</v>
      </c>
      <c r="D21" s="6" t="s">
        <v>116</v>
      </c>
      <c r="E21" s="5" t="s">
        <v>125</v>
      </c>
      <c r="F21" s="8">
        <v>2</v>
      </c>
    </row>
    <row r="22" spans="1:6" ht="25.5" x14ac:dyDescent="0.2">
      <c r="A22" s="124">
        <v>21</v>
      </c>
      <c r="B22" s="4" t="s">
        <v>160</v>
      </c>
      <c r="C22" s="5" t="s">
        <v>161</v>
      </c>
      <c r="D22" s="6" t="s">
        <v>116</v>
      </c>
      <c r="E22" s="6" t="s">
        <v>117</v>
      </c>
      <c r="F22" s="8">
        <v>1</v>
      </c>
    </row>
    <row r="23" spans="1:6" ht="43.5" customHeight="1" x14ac:dyDescent="0.2">
      <c r="A23" s="124">
        <v>22</v>
      </c>
      <c r="B23" s="4" t="s">
        <v>162</v>
      </c>
      <c r="C23" s="5" t="s">
        <v>163</v>
      </c>
      <c r="D23" s="6" t="s">
        <v>120</v>
      </c>
      <c r="E23" s="6" t="s">
        <v>121</v>
      </c>
      <c r="F23" s="8">
        <v>2</v>
      </c>
    </row>
    <row r="24" spans="1:6" ht="25.5" x14ac:dyDescent="0.2">
      <c r="A24" s="124">
        <v>23</v>
      </c>
      <c r="B24" s="4" t="s">
        <v>164</v>
      </c>
      <c r="C24" s="5" t="s">
        <v>165</v>
      </c>
      <c r="D24" s="6" t="s">
        <v>112</v>
      </c>
      <c r="E24" s="5" t="s">
        <v>139</v>
      </c>
      <c r="F24" s="8">
        <v>1</v>
      </c>
    </row>
    <row r="25" spans="1:6" ht="25.5" x14ac:dyDescent="0.2">
      <c r="A25" s="124">
        <v>24</v>
      </c>
      <c r="B25" s="4" t="s">
        <v>166</v>
      </c>
      <c r="C25" s="5" t="s">
        <v>167</v>
      </c>
      <c r="D25" s="6" t="s">
        <v>120</v>
      </c>
      <c r="E25" s="5" t="s">
        <v>121</v>
      </c>
      <c r="F25" s="8">
        <v>2</v>
      </c>
    </row>
    <row r="26" spans="1:6" ht="25.5" x14ac:dyDescent="0.2">
      <c r="A26" s="124">
        <v>25</v>
      </c>
      <c r="B26" s="4" t="s">
        <v>168</v>
      </c>
      <c r="C26" s="5" t="s">
        <v>169</v>
      </c>
      <c r="D26" s="6" t="s">
        <v>130</v>
      </c>
      <c r="E26" s="5" t="s">
        <v>170</v>
      </c>
      <c r="F26" s="8">
        <v>2</v>
      </c>
    </row>
    <row r="27" spans="1:6" ht="25.5" x14ac:dyDescent="0.2">
      <c r="A27" s="124">
        <v>26</v>
      </c>
      <c r="B27" s="4" t="s">
        <v>171</v>
      </c>
      <c r="C27" s="5" t="s">
        <v>172</v>
      </c>
      <c r="D27" s="6" t="s">
        <v>124</v>
      </c>
      <c r="E27" s="6" t="s">
        <v>173</v>
      </c>
      <c r="F27" s="8">
        <v>2</v>
      </c>
    </row>
    <row r="28" spans="1:6" ht="25.5" x14ac:dyDescent="0.2">
      <c r="A28" s="124">
        <v>27</v>
      </c>
      <c r="B28" s="4" t="s">
        <v>174</v>
      </c>
      <c r="C28" s="5" t="s">
        <v>175</v>
      </c>
      <c r="D28" s="6" t="s">
        <v>176</v>
      </c>
      <c r="E28" s="5" t="s">
        <v>109</v>
      </c>
      <c r="F28" s="8">
        <v>1</v>
      </c>
    </row>
    <row r="29" spans="1:6" ht="38.25" x14ac:dyDescent="0.2">
      <c r="A29" s="124">
        <v>28</v>
      </c>
      <c r="B29" s="4" t="s">
        <v>177</v>
      </c>
      <c r="C29" s="5" t="s">
        <v>178</v>
      </c>
      <c r="D29" s="6" t="s">
        <v>116</v>
      </c>
      <c r="E29" s="5" t="s">
        <v>125</v>
      </c>
      <c r="F29" s="8">
        <v>1</v>
      </c>
    </row>
    <row r="30" spans="1:6" ht="25.5" x14ac:dyDescent="0.2">
      <c r="A30" s="124">
        <v>29</v>
      </c>
      <c r="B30" s="4" t="s">
        <v>179</v>
      </c>
      <c r="C30" s="5" t="s">
        <v>180</v>
      </c>
      <c r="D30" s="6" t="s">
        <v>108</v>
      </c>
      <c r="E30" s="6" t="s">
        <v>109</v>
      </c>
      <c r="F30" s="8">
        <v>1</v>
      </c>
    </row>
    <row r="31" spans="1:6" x14ac:dyDescent="0.2">
      <c r="A31" s="124">
        <v>30</v>
      </c>
      <c r="B31" s="4" t="s">
        <v>181</v>
      </c>
      <c r="C31" s="5" t="s">
        <v>182</v>
      </c>
      <c r="D31" s="6" t="s">
        <v>120</v>
      </c>
      <c r="E31" s="5" t="s">
        <v>147</v>
      </c>
      <c r="F31" s="8">
        <v>2</v>
      </c>
    </row>
    <row r="32" spans="1:6" ht="25.5" x14ac:dyDescent="0.2">
      <c r="A32" s="124">
        <v>31</v>
      </c>
      <c r="B32" s="4" t="s">
        <v>183</v>
      </c>
      <c r="C32" s="5" t="s">
        <v>184</v>
      </c>
      <c r="D32" s="6" t="s">
        <v>112</v>
      </c>
      <c r="E32" s="5" t="s">
        <v>113</v>
      </c>
      <c r="F32" s="8">
        <v>1</v>
      </c>
    </row>
    <row r="33" spans="1:6" ht="25.5" x14ac:dyDescent="0.2">
      <c r="A33" s="124">
        <v>32</v>
      </c>
      <c r="B33" s="4" t="s">
        <v>185</v>
      </c>
      <c r="C33" s="5" t="s">
        <v>186</v>
      </c>
      <c r="D33" s="6" t="s">
        <v>124</v>
      </c>
      <c r="E33" s="5" t="s">
        <v>173</v>
      </c>
      <c r="F33" s="8">
        <v>2</v>
      </c>
    </row>
    <row r="34" spans="1:6" ht="38.25" x14ac:dyDescent="0.2">
      <c r="A34" s="124">
        <v>33</v>
      </c>
      <c r="B34" s="4" t="s">
        <v>187</v>
      </c>
      <c r="C34" s="5" t="s">
        <v>188</v>
      </c>
      <c r="D34" s="6" t="s">
        <v>108</v>
      </c>
      <c r="E34" s="5" t="s">
        <v>139</v>
      </c>
      <c r="F34" s="8">
        <v>1</v>
      </c>
    </row>
    <row r="35" spans="1:6" ht="25.5" x14ac:dyDescent="0.2">
      <c r="A35" s="124">
        <v>34</v>
      </c>
      <c r="B35" s="4" t="s">
        <v>189</v>
      </c>
      <c r="C35" s="5" t="s">
        <v>190</v>
      </c>
      <c r="D35" s="6" t="s">
        <v>130</v>
      </c>
      <c r="E35" s="5" t="s">
        <v>170</v>
      </c>
      <c r="F35" s="8">
        <v>2</v>
      </c>
    </row>
    <row r="36" spans="1:6" ht="38.25" x14ac:dyDescent="0.2">
      <c r="A36" s="124">
        <v>35</v>
      </c>
      <c r="B36" s="4" t="s">
        <v>191</v>
      </c>
      <c r="C36" s="5" t="s">
        <v>192</v>
      </c>
      <c r="D36" s="6" t="s">
        <v>120</v>
      </c>
      <c r="E36" s="5" t="s">
        <v>121</v>
      </c>
      <c r="F36" s="8">
        <v>1</v>
      </c>
    </row>
    <row r="37" spans="1:6" ht="38.25" x14ac:dyDescent="0.2">
      <c r="A37" s="124">
        <v>36</v>
      </c>
      <c r="B37" s="4" t="s">
        <v>193</v>
      </c>
      <c r="C37" s="5" t="s">
        <v>194</v>
      </c>
      <c r="D37" s="6" t="s">
        <v>124</v>
      </c>
      <c r="E37" s="6" t="s">
        <v>125</v>
      </c>
      <c r="F37" s="8">
        <v>1</v>
      </c>
    </row>
    <row r="38" spans="1:6" ht="38.25" x14ac:dyDescent="0.2">
      <c r="A38" s="124">
        <v>37</v>
      </c>
      <c r="B38" s="4" t="s">
        <v>195</v>
      </c>
      <c r="C38" s="5" t="s">
        <v>196</v>
      </c>
      <c r="D38" s="6" t="s">
        <v>108</v>
      </c>
      <c r="E38" s="5" t="s">
        <v>139</v>
      </c>
      <c r="F38" s="8">
        <v>1</v>
      </c>
    </row>
    <row r="39" spans="1:6" ht="26.25" customHeight="1" x14ac:dyDescent="0.2">
      <c r="A39" s="124">
        <v>38</v>
      </c>
      <c r="B39" s="4" t="s">
        <v>197</v>
      </c>
      <c r="C39" s="5" t="s">
        <v>198</v>
      </c>
      <c r="D39" s="6" t="s">
        <v>120</v>
      </c>
      <c r="E39" s="5" t="s">
        <v>121</v>
      </c>
      <c r="F39" s="8">
        <v>1</v>
      </c>
    </row>
    <row r="40" spans="1:6" x14ac:dyDescent="0.2">
      <c r="A40" s="124">
        <v>39</v>
      </c>
      <c r="B40" s="4" t="s">
        <v>199</v>
      </c>
      <c r="C40" s="5" t="s">
        <v>200</v>
      </c>
      <c r="D40" s="6" t="s">
        <v>112</v>
      </c>
      <c r="E40" s="5" t="s">
        <v>113</v>
      </c>
      <c r="F40" s="8">
        <v>2</v>
      </c>
    </row>
    <row r="41" spans="1:6" ht="25.5" x14ac:dyDescent="0.2">
      <c r="A41" s="124">
        <v>40</v>
      </c>
      <c r="B41" s="4" t="s">
        <v>201</v>
      </c>
      <c r="C41" s="5" t="s">
        <v>202</v>
      </c>
      <c r="D41" s="6" t="s">
        <v>176</v>
      </c>
      <c r="E41" s="5" t="s">
        <v>109</v>
      </c>
      <c r="F41" s="8">
        <v>1</v>
      </c>
    </row>
    <row r="42" spans="1:6" ht="38.25" x14ac:dyDescent="0.2">
      <c r="A42" s="124">
        <v>41</v>
      </c>
      <c r="B42" s="4" t="s">
        <v>203</v>
      </c>
      <c r="C42" s="5" t="s">
        <v>204</v>
      </c>
      <c r="D42" s="6" t="s">
        <v>116</v>
      </c>
      <c r="E42" s="6" t="s">
        <v>144</v>
      </c>
      <c r="F42" s="8">
        <v>1</v>
      </c>
    </row>
    <row r="43" spans="1:6" x14ac:dyDescent="0.2">
      <c r="A43" s="124">
        <v>42</v>
      </c>
      <c r="B43" s="4" t="s">
        <v>205</v>
      </c>
      <c r="C43" s="5" t="s">
        <v>206</v>
      </c>
      <c r="D43" s="6" t="s">
        <v>116</v>
      </c>
      <c r="E43" s="5" t="s">
        <v>173</v>
      </c>
      <c r="F43" s="8">
        <v>2</v>
      </c>
    </row>
    <row r="44" spans="1:6" ht="22.5" customHeight="1" x14ac:dyDescent="0.2">
      <c r="A44" s="124">
        <v>43</v>
      </c>
      <c r="B44" s="4" t="s">
        <v>207</v>
      </c>
      <c r="C44" s="5" t="s">
        <v>208</v>
      </c>
      <c r="D44" s="6" t="s">
        <v>108</v>
      </c>
      <c r="E44" s="5" t="s">
        <v>170</v>
      </c>
      <c r="F44" s="8">
        <v>1</v>
      </c>
    </row>
    <row r="45" spans="1:6" ht="25.5" x14ac:dyDescent="0.2">
      <c r="A45" s="124">
        <v>44</v>
      </c>
      <c r="B45" s="4" t="s">
        <v>209</v>
      </c>
      <c r="C45" s="5" t="s">
        <v>210</v>
      </c>
      <c r="D45" s="6" t="s">
        <v>108</v>
      </c>
      <c r="E45" s="5" t="s">
        <v>139</v>
      </c>
      <c r="F45" s="8">
        <v>2</v>
      </c>
    </row>
    <row r="46" spans="1:6" ht="38.25" x14ac:dyDescent="0.2">
      <c r="A46" s="124">
        <v>45</v>
      </c>
      <c r="B46" s="4" t="s">
        <v>211</v>
      </c>
      <c r="C46" s="5" t="s">
        <v>212</v>
      </c>
      <c r="D46" s="6" t="s">
        <v>124</v>
      </c>
      <c r="E46" s="5" t="s">
        <v>144</v>
      </c>
      <c r="F46" s="8">
        <v>1</v>
      </c>
    </row>
    <row r="47" spans="1:6" ht="25.5" x14ac:dyDescent="0.2">
      <c r="A47" s="124">
        <v>46</v>
      </c>
      <c r="B47" s="4" t="s">
        <v>213</v>
      </c>
      <c r="C47" s="5" t="s">
        <v>214</v>
      </c>
      <c r="D47" s="6" t="s">
        <v>176</v>
      </c>
      <c r="E47" s="5" t="s">
        <v>109</v>
      </c>
      <c r="F47" s="8">
        <v>2</v>
      </c>
    </row>
    <row r="48" spans="1:6" ht="25.5" x14ac:dyDescent="0.2">
      <c r="A48" s="124">
        <v>47</v>
      </c>
      <c r="B48" s="4" t="s">
        <v>215</v>
      </c>
      <c r="C48" s="5" t="s">
        <v>216</v>
      </c>
      <c r="D48" s="6" t="s">
        <v>116</v>
      </c>
      <c r="E48" s="5" t="s">
        <v>173</v>
      </c>
      <c r="F48" s="8">
        <v>2</v>
      </c>
    </row>
    <row r="49" spans="1:6" ht="38.25" x14ac:dyDescent="0.2">
      <c r="A49" s="124">
        <v>48</v>
      </c>
      <c r="B49" s="4" t="s">
        <v>217</v>
      </c>
      <c r="C49" s="5" t="s">
        <v>218</v>
      </c>
      <c r="D49" s="6" t="s">
        <v>108</v>
      </c>
      <c r="E49" s="5" t="s">
        <v>170</v>
      </c>
      <c r="F49" s="8">
        <v>1</v>
      </c>
    </row>
    <row r="50" spans="1:6" ht="25.5" x14ac:dyDescent="0.2">
      <c r="A50" s="124">
        <v>49</v>
      </c>
      <c r="B50" s="4" t="s">
        <v>219</v>
      </c>
      <c r="C50" s="5" t="s">
        <v>220</v>
      </c>
      <c r="D50" s="6" t="s">
        <v>112</v>
      </c>
      <c r="E50" s="5" t="s">
        <v>113</v>
      </c>
      <c r="F50" s="8">
        <v>2</v>
      </c>
    </row>
    <row r="51" spans="1:6" x14ac:dyDescent="0.2">
      <c r="A51" s="124">
        <v>50</v>
      </c>
      <c r="B51" s="4" t="s">
        <v>221</v>
      </c>
      <c r="C51" s="5" t="s">
        <v>222</v>
      </c>
      <c r="D51" s="6" t="s">
        <v>116</v>
      </c>
      <c r="E51" s="6" t="s">
        <v>173</v>
      </c>
      <c r="F51" s="8">
        <v>2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2116_ xmlns="303901ef-6a22-4e55-9c80-e90043720da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E52C018618B41A7229444032E1263" ma:contentTypeVersion="13" ma:contentTypeDescription="Create a new document." ma:contentTypeScope="" ma:versionID="45906b198623399e6dd92816e97901c8">
  <xsd:schema xmlns:xsd="http://www.w3.org/2001/XMLSchema" xmlns:xs="http://www.w3.org/2001/XMLSchema" xmlns:p="http://schemas.microsoft.com/office/2006/metadata/properties" xmlns:ns2="d41abd27-83e6-4a63-9017-5368a0c1b478" xmlns:ns3="303901ef-6a22-4e55-9c80-e90043720daf" targetNamespace="http://schemas.microsoft.com/office/2006/metadata/properties" ma:root="true" ma:fieldsID="f266f96bd53647e03d4b5e61d41bc8cb" ns2:_="" ns3:_="">
    <xsd:import namespace="d41abd27-83e6-4a63-9017-5368a0c1b478"/>
    <xsd:import namespace="303901ef-6a22-4e55-9c80-e90043720d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_x2116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abd27-83e6-4a63-9017-5368a0c1b4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901ef-6a22-4e55-9c80-e90043720daf" elementFormDefault="qualified">
    <xsd:import namespace="http://schemas.microsoft.com/office/2006/documentManagement/types"/>
    <xsd:import namespace="http://schemas.microsoft.com/office/infopath/2007/PartnerControls"/>
    <xsd:element name="_x2116_" ma:index="12" nillable="true" ma:displayName="№" ma:internalName="_x2116_">
      <xsd:simpleType>
        <xsd:restriction base="dms:Number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BEAD09-1C7F-41DA-A1E6-58E3DDA010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E66C8A-191B-427D-9ADA-FB1732F4B250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303901ef-6a22-4e55-9c80-e90043720daf"/>
    <ds:schemaRef ds:uri="d41abd27-83e6-4a63-9017-5368a0c1b478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32D84D-809B-4EEA-A5E2-884E6E215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abd27-83e6-4a63-9017-5368a0c1b478"/>
    <ds:schemaRef ds:uri="303901ef-6a22-4e55-9c80-e90043720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Образец_Бюджета</vt:lpstr>
      <vt:lpstr>At1</vt:lpstr>
      <vt:lpstr>ListOfCC's</vt:lpstr>
      <vt:lpstr>CC_ukr</vt:lpstr>
      <vt:lpstr>Cohorts</vt:lpstr>
      <vt:lpstr>'At1'!Заголовки_для_печати</vt:lpstr>
      <vt:lpstr>Образец_Бюджета!Заголовки_для_печати</vt:lpstr>
      <vt:lpstr>'At1'!Область_печати</vt:lpstr>
      <vt:lpstr>Образец_Бюджета!Область_печати</vt:lpstr>
    </vt:vector>
  </TitlesOfParts>
  <Manager/>
  <Company>HOME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VOVAN</dc:creator>
  <cp:keywords/>
  <dc:description/>
  <cp:lastModifiedBy>Сонько Раиса</cp:lastModifiedBy>
  <cp:revision/>
  <cp:lastPrinted>2019-11-07T11:15:59Z</cp:lastPrinted>
  <dcterms:created xsi:type="dcterms:W3CDTF">2005-07-23T07:50:57Z</dcterms:created>
  <dcterms:modified xsi:type="dcterms:W3CDTF">2019-11-19T08:26:49Z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0x010100E37E52C018618B41A7229444032E1263</vt:lpwstr>
  </property>
</Properties>
</file>